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S:\CONTROLLO DI GESTIONE\PIANO 2022-2033\"/>
    </mc:Choice>
  </mc:AlternateContent>
  <xr:revisionPtr revIDLastSave="0" documentId="13_ncr:1_{F20753E4-5E97-4C2C-BA50-7FED7BA222E7}" xr6:coauthVersionLast="47" xr6:coauthVersionMax="47" xr10:uidLastSave="{00000000-0000-0000-0000-000000000000}"/>
  <bookViews>
    <workbookView xWindow="-108" yWindow="-108" windowWidth="23256" windowHeight="12576" tabRatio="601" xr2:uid="{00000000-000D-0000-FFFF-FFFF00000000}"/>
  </bookViews>
  <sheets>
    <sheet name="Totale Pagina Sito" sheetId="45" r:id="rId1"/>
    <sheet name="Riepilogo Piano Sito" sheetId="42" r:id="rId2"/>
    <sheet name="Dettaglio Piano" sheetId="1" r:id="rId3"/>
    <sheet name="Foglio2" sheetId="13" state="hidden" r:id="rId4"/>
    <sheet name="Foglio1" sheetId="15" state="hidden" r:id="rId5"/>
    <sheet name="Foglio5" sheetId="18" state="hidden" r:id="rId6"/>
    <sheet name="Riep Rev a Previsione 2019" sheetId="4" state="hidden" r:id="rId7"/>
    <sheet name="Riep_avanzamento_sett19" sheetId="5" state="hidden" r:id="rId8"/>
    <sheet name="mensilizzazione Piano 19" sheetId="3" state="hidden" r:id="rId9"/>
  </sheets>
  <externalReferences>
    <externalReference r:id="rId10"/>
  </externalReferences>
  <definedNames>
    <definedName name="_xlnm._FilterDatabase" localSheetId="2" hidden="1">'Dettaglio Piano'!$A$4:$L$750</definedName>
    <definedName name="_xlnm.Print_Area" localSheetId="2">'Dettaglio Piano'!$C$5:$D$137</definedName>
    <definedName name="_xlnm.Print_Area" localSheetId="6">'Riep Rev a Previsione 2019'!$A$1:$I$65</definedName>
    <definedName name="_xlnm.Print_Area" localSheetId="7">Riep_avanzamento_sett19!$B$1:$L$64</definedName>
    <definedName name="_xlnm.Print_Area" localSheetId="1">'Riepilogo Piano Sito'!$A$1:$C$5</definedName>
    <definedName name="_xlnm.Print_Area" localSheetId="0">'Totale Pagina Sito'!$A$1:$A$5</definedName>
    <definedName name="page\x2dtotal" localSheetId="1">#REF!</definedName>
    <definedName name="page\x2dtotal" localSheetId="0">#REF!</definedName>
    <definedName name="page\x2dtotal">#REF!</definedName>
    <definedName name="page\x2dtotal\x2dmaster0" localSheetId="1">#REF!</definedName>
    <definedName name="page\x2dtotal\x2dmaster0" localSheetId="0">#REF!</definedName>
    <definedName name="page\x2dtotal\x2dmaster0">#REF!</definedName>
    <definedName name="_xlnm.Print_Titles" localSheetId="2">'Dettaglio Piano'!$3:$3</definedName>
    <definedName name="Z_15C783C9_7880_4A46_98BA_60212D381EDA_.wvu.Cols" localSheetId="2" hidden="1">'Dettaglio Piano'!#REF!,'Dettaglio Piano'!#REF!,'Dettaglio Piano'!#REF!,'Dettaglio Piano'!#REF!</definedName>
    <definedName name="Z_15C783C9_7880_4A46_98BA_60212D381EDA_.wvu.FilterData" localSheetId="2" hidden="1">'Dettaglio Piano'!$B$4:$L$750</definedName>
    <definedName name="Z_15C783C9_7880_4A46_98BA_60212D381EDA_.wvu.PrintArea" localSheetId="2" hidden="1">'Dettaglio Piano'!#REF!</definedName>
    <definedName name="Z_15C783C9_7880_4A46_98BA_60212D381EDA_.wvu.PrintTitles" localSheetId="2" hidden="1">'Dettaglio Piano'!$3:$3</definedName>
    <definedName name="Z_15C783C9_7880_4A46_98BA_60212D381EDA_.wvu.Rows" localSheetId="2" hidden="1">'Dettaglio Piano'!#REF!</definedName>
  </definedNames>
  <calcPr calcId="191029"/>
  <customWorkbookViews>
    <customWorkbookView name="NORMAL" guid="{15C783C9-7880-4A46-98BA-60212D381EDA}" maximized="1" windowWidth="1436" windowHeight="71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45" l="1"/>
  <c r="C15" i="45"/>
  <c r="C14" i="45"/>
  <c r="C13" i="45"/>
  <c r="C12" i="45"/>
  <c r="C11" i="45"/>
  <c r="C10" i="45"/>
  <c r="C9" i="45"/>
  <c r="C8" i="45"/>
  <c r="C7" i="45"/>
  <c r="C6" i="45"/>
  <c r="C5" i="45"/>
  <c r="B16" i="45"/>
  <c r="B20" i="45" s="1"/>
  <c r="B16" i="42"/>
  <c r="H750" i="1" l="1"/>
  <c r="I750" i="1"/>
  <c r="J750" i="1"/>
  <c r="K433" i="1" l="1"/>
  <c r="K183" i="1"/>
  <c r="K750" i="1" l="1"/>
  <c r="G749" i="1" l="1"/>
  <c r="G748" i="1"/>
  <c r="G746" i="1"/>
  <c r="G740" i="1"/>
  <c r="G739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5" i="1"/>
  <c r="G554" i="1"/>
  <c r="G553" i="1"/>
  <c r="G552" i="1"/>
  <c r="G551" i="1"/>
  <c r="G550" i="1"/>
  <c r="G549" i="1"/>
  <c r="G548" i="1"/>
  <c r="G547" i="1"/>
  <c r="C16" i="42" l="1"/>
  <c r="F16" i="42"/>
  <c r="D16" i="42"/>
  <c r="E16" i="42"/>
  <c r="L750" i="1" l="1"/>
  <c r="C20" i="42" l="1"/>
  <c r="E20" i="42"/>
  <c r="D20" i="42"/>
  <c r="F20" i="42"/>
  <c r="L758" i="1" l="1"/>
  <c r="K758" i="1"/>
  <c r="J758" i="1"/>
  <c r="I758" i="1"/>
  <c r="H758" i="1"/>
  <c r="K760" i="1" l="1"/>
  <c r="J760" i="1"/>
  <c r="L760" i="1"/>
  <c r="H760" i="1"/>
  <c r="I760" i="1"/>
  <c r="C24" i="42" l="1"/>
  <c r="F24" i="42"/>
  <c r="F25" i="42" s="1"/>
  <c r="D24" i="42"/>
  <c r="D25" i="42" s="1"/>
  <c r="B24" i="42"/>
  <c r="E24" i="42"/>
  <c r="E25" i="42" s="1"/>
  <c r="B20" i="42" l="1"/>
  <c r="C25" i="42"/>
  <c r="B25" i="42" l="1"/>
  <c r="E5" i="5" l="1"/>
  <c r="E47" i="5"/>
  <c r="E40" i="5"/>
  <c r="F40" i="5"/>
  <c r="F51" i="5"/>
  <c r="F47" i="5"/>
  <c r="F5" i="5"/>
  <c r="E59" i="5"/>
  <c r="E59" i="4"/>
  <c r="E21" i="5"/>
  <c r="F59" i="5"/>
  <c r="F23" i="5"/>
  <c r="F30" i="5"/>
  <c r="F33" i="5"/>
  <c r="F32" i="5"/>
  <c r="F21" i="5"/>
  <c r="F48" i="5"/>
  <c r="F55" i="5"/>
  <c r="F7" i="5"/>
  <c r="F28" i="5"/>
  <c r="F26" i="5"/>
  <c r="F52" i="5"/>
  <c r="F16" i="5"/>
  <c r="F37" i="5"/>
  <c r="F35" i="5"/>
  <c r="F6" i="5"/>
  <c r="F29" i="5"/>
  <c r="F15" i="5"/>
  <c r="F34" i="5"/>
  <c r="F27" i="5"/>
  <c r="F25" i="5"/>
  <c r="F4" i="5"/>
  <c r="F12" i="5"/>
  <c r="F11" i="5"/>
  <c r="F8" i="5"/>
  <c r="F36" i="5"/>
  <c r="E51" i="4"/>
  <c r="F51" i="4"/>
  <c r="E21" i="4"/>
  <c r="F46" i="5"/>
  <c r="F31" i="5"/>
  <c r="E51" i="5"/>
  <c r="E15" i="5" l="1"/>
  <c r="E17" i="5" s="1"/>
  <c r="E7" i="5"/>
  <c r="E33" i="5"/>
  <c r="E25" i="5"/>
  <c r="E27" i="5"/>
  <c r="E29" i="5"/>
  <c r="E35" i="5"/>
  <c r="E52" i="5"/>
  <c r="E53" i="5" s="1"/>
  <c r="E12" i="5"/>
  <c r="E48" i="5"/>
  <c r="E28" i="5"/>
  <c r="E34" i="5"/>
  <c r="E46" i="5"/>
  <c r="E6" i="5"/>
  <c r="E8" i="5"/>
  <c r="E11" i="5"/>
  <c r="E13" i="5" s="1"/>
  <c r="E32" i="5"/>
  <c r="E31" i="5"/>
  <c r="E37" i="5"/>
  <c r="E16" i="5"/>
  <c r="E26" i="5"/>
  <c r="E55" i="5"/>
  <c r="E36" i="5"/>
  <c r="E30" i="5"/>
  <c r="E23" i="5"/>
  <c r="G23" i="5"/>
  <c r="G51" i="5"/>
  <c r="E8" i="4"/>
  <c r="E12" i="4"/>
  <c r="E55" i="4"/>
  <c r="E48" i="4"/>
  <c r="E16" i="4"/>
  <c r="E33" i="4"/>
  <c r="E36" i="4"/>
  <c r="E46" i="4"/>
  <c r="E37" i="4"/>
  <c r="E5" i="4"/>
  <c r="E25" i="4"/>
  <c r="E15" i="4"/>
  <c r="E40" i="4"/>
  <c r="F47" i="4"/>
  <c r="E28" i="4"/>
  <c r="E4" i="4"/>
  <c r="E27" i="4"/>
  <c r="E29" i="4"/>
  <c r="E7" i="4"/>
  <c r="E11" i="4"/>
  <c r="E47" i="4"/>
  <c r="E31" i="4"/>
  <c r="E35" i="4"/>
  <c r="E52" i="4"/>
  <c r="E53" i="4" s="1"/>
  <c r="F5" i="4"/>
  <c r="F40" i="4"/>
  <c r="E32" i="4"/>
  <c r="F49" i="5"/>
  <c r="E41" i="5"/>
  <c r="F19" i="5"/>
  <c r="E19" i="4"/>
  <c r="F53" i="5"/>
  <c r="F9" i="5"/>
  <c r="E44" i="5"/>
  <c r="F38" i="5"/>
  <c r="E4" i="5"/>
  <c r="F41" i="5"/>
  <c r="F42" i="5" s="1"/>
  <c r="F13" i="5"/>
  <c r="E44" i="4"/>
  <c r="E41" i="4"/>
  <c r="F17" i="5"/>
  <c r="F44" i="5"/>
  <c r="E19" i="5"/>
  <c r="E49" i="5" l="1"/>
  <c r="F37" i="4"/>
  <c r="E38" i="5"/>
  <c r="H51" i="5"/>
  <c r="H40" i="5"/>
  <c r="G40" i="5"/>
  <c r="H23" i="5"/>
  <c r="G47" i="5"/>
  <c r="H47" i="5"/>
  <c r="E17" i="4"/>
  <c r="E49" i="4"/>
  <c r="E13" i="4"/>
  <c r="E42" i="4"/>
  <c r="F4" i="4"/>
  <c r="F28" i="4"/>
  <c r="F33" i="4"/>
  <c r="F12" i="4"/>
  <c r="F27" i="4"/>
  <c r="F31" i="4"/>
  <c r="F55" i="4"/>
  <c r="E42" i="5"/>
  <c r="F35" i="4"/>
  <c r="F7" i="4"/>
  <c r="F52" i="4"/>
  <c r="F53" i="4" s="1"/>
  <c r="F8" i="4"/>
  <c r="F48" i="4"/>
  <c r="F64" i="5"/>
  <c r="F29" i="4"/>
  <c r="F59" i="4"/>
  <c r="F36" i="4"/>
  <c r="E9" i="5"/>
  <c r="F32" i="4"/>
  <c r="F21" i="4"/>
  <c r="F15" i="4"/>
  <c r="F46" i="4"/>
  <c r="F25" i="4"/>
  <c r="F16" i="4"/>
  <c r="F11" i="4"/>
  <c r="H37" i="5"/>
  <c r="H34" i="5"/>
  <c r="H12" i="5"/>
  <c r="G32" i="5"/>
  <c r="H5" i="5"/>
  <c r="H36" i="5"/>
  <c r="G16" i="5"/>
  <c r="G52" i="5"/>
  <c r="H55" i="5"/>
  <c r="G7" i="5"/>
  <c r="G11" i="5"/>
  <c r="H6" i="5"/>
  <c r="G5" i="5"/>
  <c r="G41" i="5"/>
  <c r="H32" i="5"/>
  <c r="G35" i="5"/>
  <c r="G21" i="5"/>
  <c r="H48" i="5"/>
  <c r="H21" i="5"/>
  <c r="G6" i="5"/>
  <c r="H19" i="5"/>
  <c r="G36" i="5"/>
  <c r="F41" i="4"/>
  <c r="E64" i="5"/>
  <c r="H16" i="5"/>
  <c r="G27" i="5"/>
  <c r="G37" i="5"/>
  <c r="H28" i="5"/>
  <c r="G48" i="5"/>
  <c r="G19" i="5"/>
  <c r="G28" i="5"/>
  <c r="H35" i="5"/>
  <c r="H27" i="5"/>
  <c r="H11" i="5"/>
  <c r="G55" i="5"/>
  <c r="H7" i="5"/>
  <c r="G44" i="5"/>
  <c r="H52" i="5"/>
  <c r="G8" i="5"/>
  <c r="H8" i="5"/>
  <c r="G12" i="5"/>
  <c r="H44" i="5"/>
  <c r="G59" i="5"/>
  <c r="H59" i="5"/>
  <c r="H41" i="5"/>
  <c r="G34" i="5"/>
  <c r="H25" i="5"/>
  <c r="F57" i="5"/>
  <c r="F62" i="5" s="1"/>
  <c r="G25" i="5"/>
  <c r="G15" i="5"/>
  <c r="H15" i="5"/>
  <c r="G31" i="5"/>
  <c r="H31" i="5"/>
  <c r="F19" i="4"/>
  <c r="H33" i="5"/>
  <c r="G33" i="5"/>
  <c r="H29" i="5"/>
  <c r="G29" i="5"/>
  <c r="H4" i="5"/>
  <c r="G4" i="5"/>
  <c r="H26" i="5"/>
  <c r="G26" i="5"/>
  <c r="H30" i="5"/>
  <c r="G30" i="5"/>
  <c r="H46" i="5"/>
  <c r="G46" i="5"/>
  <c r="F44" i="4"/>
  <c r="H42" i="5" l="1"/>
  <c r="H53" i="5"/>
  <c r="E57" i="5"/>
  <c r="E62" i="5" s="1"/>
  <c r="F13" i="4"/>
  <c r="F65" i="5"/>
  <c r="H13" i="5"/>
  <c r="F17" i="4"/>
  <c r="F49" i="4"/>
  <c r="G13" i="5"/>
  <c r="G53" i="5"/>
  <c r="G42" i="5"/>
  <c r="F42" i="4"/>
  <c r="H49" i="5"/>
  <c r="G9" i="5"/>
  <c r="H17" i="5"/>
  <c r="G64" i="5"/>
  <c r="H9" i="5"/>
  <c r="H38" i="5"/>
  <c r="G38" i="5"/>
  <c r="G49" i="5"/>
  <c r="G17" i="5"/>
  <c r="E65" i="5" l="1"/>
  <c r="H57" i="5"/>
  <c r="H62" i="5" s="1"/>
  <c r="G57" i="5"/>
  <c r="G62" i="5" l="1"/>
  <c r="G65" i="5" l="1"/>
  <c r="E34" i="4" l="1"/>
  <c r="E6" i="4"/>
  <c r="F6" i="4"/>
  <c r="E9" i="4" l="1"/>
  <c r="E30" i="4"/>
  <c r="E23" i="4"/>
  <c r="E26" i="4"/>
  <c r="F34" i="4"/>
  <c r="F9" i="4"/>
  <c r="E38" i="4" l="1"/>
  <c r="E57" i="4" s="1"/>
  <c r="E62" i="4" s="1"/>
  <c r="E64" i="4"/>
  <c r="F30" i="4"/>
  <c r="F26" i="4"/>
  <c r="F23" i="4"/>
  <c r="F64" i="4" l="1"/>
  <c r="E65" i="4"/>
  <c r="F38" i="4"/>
  <c r="F57" i="4" s="1"/>
  <c r="F62" i="4" l="1"/>
  <c r="F65" i="4" l="1"/>
  <c r="D48" i="4" l="1"/>
  <c r="G48" i="4" s="1"/>
  <c r="D33" i="4"/>
  <c r="G33" i="4" s="1"/>
  <c r="D25" i="4"/>
  <c r="G25" i="4" s="1"/>
  <c r="D11" i="4"/>
  <c r="G11" i="4" s="1"/>
  <c r="D32" i="4"/>
  <c r="G32" i="4" s="1"/>
  <c r="D23" i="4"/>
  <c r="G23" i="4" s="1"/>
  <c r="D8" i="4"/>
  <c r="G8" i="4" s="1"/>
  <c r="D55" i="4"/>
  <c r="G55" i="4" s="1"/>
  <c r="D46" i="4"/>
  <c r="G46" i="4" s="1"/>
  <c r="D35" i="4"/>
  <c r="G35" i="4" s="1"/>
  <c r="D31" i="4"/>
  <c r="G31" i="4" s="1"/>
  <c r="D27" i="4"/>
  <c r="G27" i="4" s="1"/>
  <c r="D15" i="4"/>
  <c r="G15" i="4" s="1"/>
  <c r="D7" i="4"/>
  <c r="G7" i="4" s="1"/>
  <c r="D37" i="4"/>
  <c r="G37" i="4" s="1"/>
  <c r="D29" i="4"/>
  <c r="G29" i="4" s="1"/>
  <c r="D5" i="4"/>
  <c r="G5" i="4" s="1"/>
  <c r="D47" i="4"/>
  <c r="G47" i="4" s="1"/>
  <c r="D40" i="4"/>
  <c r="G40" i="4" s="1"/>
  <c r="D28" i="4"/>
  <c r="G28" i="4" s="1"/>
  <c r="D16" i="4"/>
  <c r="G16" i="4" s="1"/>
  <c r="D4" i="4"/>
  <c r="G4" i="4" s="1"/>
  <c r="D52" i="4"/>
  <c r="G52" i="4" s="1"/>
  <c r="D36" i="4"/>
  <c r="D34" i="4"/>
  <c r="G34" i="4" s="1"/>
  <c r="D30" i="4"/>
  <c r="G30" i="4" s="1"/>
  <c r="D26" i="4"/>
  <c r="G26" i="4" s="1"/>
  <c r="D12" i="4"/>
  <c r="G12" i="4" s="1"/>
  <c r="D6" i="4"/>
  <c r="G6" i="4" s="1"/>
  <c r="D51" i="4"/>
  <c r="D44" i="4"/>
  <c r="G44" i="4" s="1"/>
  <c r="D41" i="4"/>
  <c r="D19" i="4"/>
  <c r="G19" i="4" s="1"/>
  <c r="D59" i="4"/>
  <c r="G59" i="4" s="1"/>
  <c r="D21" i="4"/>
  <c r="G21" i="4" s="1"/>
  <c r="D17" i="4" l="1"/>
  <c r="G17" i="4" s="1"/>
  <c r="D49" i="4"/>
  <c r="G49" i="4" s="1"/>
  <c r="D38" i="4"/>
  <c r="G38" i="4" s="1"/>
  <c r="D9" i="4"/>
  <c r="G9" i="4" s="1"/>
  <c r="D13" i="4"/>
  <c r="G13" i="4" s="1"/>
  <c r="D42" i="4"/>
  <c r="G42" i="4" s="1"/>
  <c r="G41" i="4"/>
  <c r="D53" i="4"/>
  <c r="G53" i="4" s="1"/>
  <c r="G51" i="4"/>
  <c r="H64" i="5"/>
  <c r="H65" i="5" s="1"/>
  <c r="D64" i="4"/>
  <c r="D57" i="4" l="1"/>
  <c r="D62" i="4" l="1"/>
  <c r="G57" i="4"/>
  <c r="G62" i="4" l="1"/>
  <c r="D65" i="4"/>
  <c r="H51" i="4" l="1"/>
  <c r="H5" i="4"/>
  <c r="H47" i="4"/>
  <c r="H46" i="4" l="1"/>
  <c r="C41" i="4"/>
  <c r="C25" i="4"/>
  <c r="C48" i="4"/>
  <c r="C44" i="4"/>
  <c r="C35" i="4"/>
  <c r="C32" i="4"/>
  <c r="C7" i="4"/>
  <c r="C28" i="4"/>
  <c r="C27" i="4"/>
  <c r="C47" i="4"/>
  <c r="I47" i="4" s="1"/>
  <c r="C29" i="4"/>
  <c r="C59" i="4"/>
  <c r="C55" i="4"/>
  <c r="C37" i="4"/>
  <c r="C34" i="4"/>
  <c r="C4" i="4"/>
  <c r="C21" i="4"/>
  <c r="C8" i="4"/>
  <c r="C23" i="4"/>
  <c r="C5" i="4"/>
  <c r="I5" i="4" s="1"/>
  <c r="C52" i="4"/>
  <c r="C46" i="4"/>
  <c r="C11" i="4"/>
  <c r="C16" i="4"/>
  <c r="C15" i="4"/>
  <c r="C31" i="4"/>
  <c r="C6" i="4"/>
  <c r="K6" i="4" s="1"/>
  <c r="C33" i="4"/>
  <c r="C12" i="4"/>
  <c r="C51" i="4"/>
  <c r="I51" i="4" s="1"/>
  <c r="C52" i="5"/>
  <c r="J52" i="5" s="1"/>
  <c r="C29" i="5"/>
  <c r="J29" i="5" s="1"/>
  <c r="C25" i="5"/>
  <c r="C48" i="5"/>
  <c r="J48" i="5" s="1"/>
  <c r="C59" i="5"/>
  <c r="J59" i="5" s="1"/>
  <c r="C46" i="5"/>
  <c r="C44" i="5"/>
  <c r="J44" i="5" s="1"/>
  <c r="C35" i="5"/>
  <c r="J35" i="5" s="1"/>
  <c r="C32" i="5"/>
  <c r="J32" i="5" s="1"/>
  <c r="C7" i="5"/>
  <c r="J7" i="5" s="1"/>
  <c r="C28" i="5"/>
  <c r="J28" i="5" s="1"/>
  <c r="C27" i="5"/>
  <c r="J27" i="5" s="1"/>
  <c r="C47" i="5"/>
  <c r="J47" i="5" s="1"/>
  <c r="C55" i="5"/>
  <c r="J55" i="5" s="1"/>
  <c r="C37" i="5"/>
  <c r="C34" i="5"/>
  <c r="J34" i="5" s="1"/>
  <c r="C4" i="5"/>
  <c r="C21" i="5"/>
  <c r="J21" i="5" s="1"/>
  <c r="C8" i="5"/>
  <c r="J8" i="5" s="1"/>
  <c r="C23" i="5"/>
  <c r="J23" i="5" s="1"/>
  <c r="C5" i="5"/>
  <c r="J5" i="5" s="1"/>
  <c r="C41" i="5"/>
  <c r="J41" i="5" s="1"/>
  <c r="C11" i="5"/>
  <c r="C16" i="5"/>
  <c r="J16" i="5" s="1"/>
  <c r="C15" i="5"/>
  <c r="C31" i="5"/>
  <c r="J31" i="5" s="1"/>
  <c r="C6" i="5"/>
  <c r="J6" i="5" s="1"/>
  <c r="C33" i="5"/>
  <c r="J33" i="5" s="1"/>
  <c r="C12" i="5"/>
  <c r="J12" i="5" s="1"/>
  <c r="C51" i="5"/>
  <c r="H21" i="4"/>
  <c r="H16" i="4"/>
  <c r="H27" i="4"/>
  <c r="H25" i="4"/>
  <c r="H34" i="4"/>
  <c r="H55" i="4"/>
  <c r="H28" i="4"/>
  <c r="H4" i="4"/>
  <c r="H59" i="4"/>
  <c r="H32" i="4"/>
  <c r="H15" i="4"/>
  <c r="H35" i="4"/>
  <c r="H37" i="4"/>
  <c r="H6" i="4"/>
  <c r="H33" i="4"/>
  <c r="H29" i="4"/>
  <c r="H12" i="4"/>
  <c r="H23" i="4"/>
  <c r="H31" i="4"/>
  <c r="H7" i="4"/>
  <c r="H8" i="4"/>
  <c r="H11" i="4"/>
  <c r="I46" i="4" l="1"/>
  <c r="I23" i="4"/>
  <c r="I32" i="4"/>
  <c r="I35" i="4"/>
  <c r="I15" i="4"/>
  <c r="I55" i="4"/>
  <c r="I27" i="4"/>
  <c r="I21" i="4"/>
  <c r="I12" i="4"/>
  <c r="I29" i="4"/>
  <c r="I4" i="4"/>
  <c r="I16" i="4"/>
  <c r="I8" i="4"/>
  <c r="I33" i="4"/>
  <c r="I59" i="4"/>
  <c r="I31" i="4"/>
  <c r="I28" i="4"/>
  <c r="I7" i="4"/>
  <c r="I6" i="4"/>
  <c r="I34" i="4"/>
  <c r="I11" i="4"/>
  <c r="I25" i="4"/>
  <c r="H41" i="4"/>
  <c r="I41" i="4" s="1"/>
  <c r="C17" i="4"/>
  <c r="C53" i="4"/>
  <c r="H17" i="4"/>
  <c r="C13" i="4"/>
  <c r="H13" i="4"/>
  <c r="C49" i="4"/>
  <c r="C9" i="4"/>
  <c r="H48" i="4"/>
  <c r="H9" i="4"/>
  <c r="H52" i="4"/>
  <c r="H44" i="4"/>
  <c r="I44" i="4" s="1"/>
  <c r="C53" i="5"/>
  <c r="J51" i="5"/>
  <c r="C49" i="5"/>
  <c r="J49" i="5" s="1"/>
  <c r="J46" i="5"/>
  <c r="C17" i="5"/>
  <c r="J17" i="5" s="1"/>
  <c r="J15" i="5"/>
  <c r="C13" i="5"/>
  <c r="J13" i="5" s="1"/>
  <c r="J11" i="5"/>
  <c r="C9" i="5"/>
  <c r="J9" i="5" s="1"/>
  <c r="J4" i="5"/>
  <c r="J25" i="5"/>
  <c r="I9" i="4" l="1"/>
  <c r="H49" i="4"/>
  <c r="I49" i="4" s="1"/>
  <c r="I48" i="4"/>
  <c r="H53" i="4"/>
  <c r="I53" i="4" s="1"/>
  <c r="I52" i="4"/>
  <c r="I17" i="4"/>
  <c r="I13" i="4"/>
  <c r="J53" i="5"/>
  <c r="G10" i="3" l="1"/>
  <c r="L10" i="3" l="1"/>
  <c r="I10" i="3"/>
  <c r="J10" i="3" l="1"/>
  <c r="H10" i="3"/>
  <c r="D47" i="5" l="1"/>
  <c r="I47" i="5"/>
  <c r="D35" i="5"/>
  <c r="D37" i="5"/>
  <c r="D59" i="5"/>
  <c r="I59" i="5"/>
  <c r="D5" i="5"/>
  <c r="I5" i="5"/>
  <c r="D51" i="5"/>
  <c r="I51" i="5"/>
  <c r="D48" i="5"/>
  <c r="D29" i="5"/>
  <c r="D28" i="5"/>
  <c r="D31" i="5"/>
  <c r="D7" i="5"/>
  <c r="D8" i="5"/>
  <c r="D11" i="5"/>
  <c r="D52" i="5"/>
  <c r="D15" i="5"/>
  <c r="D27" i="5"/>
  <c r="D16" i="5"/>
  <c r="D46" i="5"/>
  <c r="D55" i="5"/>
  <c r="D25" i="5"/>
  <c r="D34" i="5"/>
  <c r="D12" i="5"/>
  <c r="D32" i="5"/>
  <c r="D4" i="5"/>
  <c r="K4" i="5" s="1"/>
  <c r="I21" i="5"/>
  <c r="D21" i="5"/>
  <c r="I23" i="5"/>
  <c r="D23" i="5"/>
  <c r="D6" i="5"/>
  <c r="D33" i="5"/>
  <c r="F10" i="3"/>
  <c r="E10" i="3"/>
  <c r="D10" i="3"/>
  <c r="K55" i="5" l="1"/>
  <c r="K29" i="5"/>
  <c r="K47" i="5"/>
  <c r="K6" i="5"/>
  <c r="K23" i="5"/>
  <c r="K34" i="5"/>
  <c r="K28" i="5"/>
  <c r="K51" i="5"/>
  <c r="K21" i="5"/>
  <c r="K32" i="5"/>
  <c r="K27" i="5"/>
  <c r="K7" i="5"/>
  <c r="K48" i="5"/>
  <c r="K5" i="5"/>
  <c r="K8" i="5"/>
  <c r="K59" i="5"/>
  <c r="K33" i="5"/>
  <c r="K12" i="5"/>
  <c r="K15" i="5"/>
  <c r="K31" i="5"/>
  <c r="K35" i="5"/>
  <c r="D9" i="5"/>
  <c r="J2" i="5"/>
  <c r="D53" i="5"/>
  <c r="K52" i="5"/>
  <c r="D44" i="5"/>
  <c r="K25" i="5"/>
  <c r="D17" i="5"/>
  <c r="K16" i="5"/>
  <c r="D13" i="5"/>
  <c r="K11" i="5"/>
  <c r="D41" i="5"/>
  <c r="D49" i="5"/>
  <c r="K46" i="5"/>
  <c r="I28" i="5"/>
  <c r="I12" i="5"/>
  <c r="I55" i="5"/>
  <c r="I31" i="5"/>
  <c r="I32" i="5"/>
  <c r="I34" i="5"/>
  <c r="I25" i="5"/>
  <c r="I35" i="5"/>
  <c r="I33" i="5"/>
  <c r="I16" i="5"/>
  <c r="I27" i="5"/>
  <c r="I8" i="5"/>
  <c r="I6" i="5"/>
  <c r="I15" i="5"/>
  <c r="I52" i="5"/>
  <c r="I11" i="5"/>
  <c r="I7" i="5"/>
  <c r="I48" i="5"/>
  <c r="I37" i="5"/>
  <c r="I4" i="5"/>
  <c r="I46" i="5"/>
  <c r="I29" i="5"/>
  <c r="E11" i="3"/>
  <c r="M10" i="3"/>
  <c r="J11" i="3"/>
  <c r="H11" i="3"/>
  <c r="G11" i="3"/>
  <c r="F11" i="3"/>
  <c r="K41" i="5" l="1"/>
  <c r="K17" i="5"/>
  <c r="K53" i="5"/>
  <c r="K13" i="5"/>
  <c r="K44" i="5"/>
  <c r="K49" i="5"/>
  <c r="I53" i="5"/>
  <c r="I49" i="5"/>
  <c r="I17" i="5"/>
  <c r="I13" i="5"/>
  <c r="I9" i="5"/>
  <c r="I44" i="5"/>
  <c r="I41" i="5"/>
  <c r="K9" i="5"/>
  <c r="I11" i="3"/>
  <c r="M11" i="3"/>
  <c r="N10" i="3"/>
  <c r="O9" i="3"/>
  <c r="P9" i="3" s="1"/>
  <c r="D9" i="3"/>
  <c r="H9" i="3"/>
  <c r="K10" i="3"/>
  <c r="E9" i="3"/>
  <c r="M9" i="3"/>
  <c r="F9" i="3"/>
  <c r="J9" i="3"/>
  <c r="O11" i="3" l="1"/>
  <c r="N11" i="3"/>
  <c r="K11" i="3"/>
  <c r="L11" i="3"/>
  <c r="K9" i="3"/>
  <c r="N9" i="3"/>
  <c r="C26" i="4" l="1"/>
  <c r="C26" i="5"/>
  <c r="I26" i="5"/>
  <c r="D26" i="5"/>
  <c r="H26" i="4"/>
  <c r="I26" i="4" l="1"/>
  <c r="J26" i="5"/>
  <c r="K26" i="5"/>
  <c r="H19" i="4" l="1"/>
  <c r="H40" i="4" l="1"/>
  <c r="C36" i="4"/>
  <c r="C40" i="4"/>
  <c r="C42" i="4" s="1"/>
  <c r="C19" i="4"/>
  <c r="I19" i="4" s="1"/>
  <c r="C40" i="5"/>
  <c r="C19" i="5"/>
  <c r="H36" i="4"/>
  <c r="C36" i="5"/>
  <c r="J36" i="5" s="1"/>
  <c r="I36" i="5"/>
  <c r="I40" i="5"/>
  <c r="D19" i="5"/>
  <c r="I19" i="5"/>
  <c r="D40" i="5"/>
  <c r="D36" i="5"/>
  <c r="I36" i="4" l="1"/>
  <c r="H42" i="4"/>
  <c r="I42" i="4" s="1"/>
  <c r="I40" i="4"/>
  <c r="C30" i="4"/>
  <c r="C38" i="4" s="1"/>
  <c r="C57" i="4" s="1"/>
  <c r="C62" i="4" s="1"/>
  <c r="H66" i="4" s="1"/>
  <c r="K36" i="5"/>
  <c r="I42" i="5"/>
  <c r="C30" i="5"/>
  <c r="J19" i="5"/>
  <c r="C42" i="5"/>
  <c r="J42" i="5" s="1"/>
  <c r="J40" i="5"/>
  <c r="K19" i="5"/>
  <c r="D42" i="5"/>
  <c r="K40" i="5"/>
  <c r="D30" i="5"/>
  <c r="C64" i="4" l="1"/>
  <c r="C65" i="4" s="1"/>
  <c r="H30" i="4"/>
  <c r="K42" i="5"/>
  <c r="C64" i="5"/>
  <c r="J30" i="5"/>
  <c r="C38" i="5"/>
  <c r="K30" i="5"/>
  <c r="D38" i="5"/>
  <c r="C16" i="3"/>
  <c r="H16" i="3" s="1"/>
  <c r="H64" i="4" l="1"/>
  <c r="H38" i="4"/>
  <c r="H57" i="4" s="1"/>
  <c r="I30" i="4"/>
  <c r="J38" i="5"/>
  <c r="C57" i="5"/>
  <c r="D64" i="5"/>
  <c r="I30" i="5"/>
  <c r="K38" i="5"/>
  <c r="D57" i="5"/>
  <c r="I16" i="3"/>
  <c r="N16" i="3"/>
  <c r="L16" i="3"/>
  <c r="M16" i="3"/>
  <c r="F16" i="3"/>
  <c r="O16" i="3"/>
  <c r="J16" i="3"/>
  <c r="D16" i="3"/>
  <c r="E16" i="3"/>
  <c r="G16" i="3"/>
  <c r="K16" i="3"/>
  <c r="I38" i="4" l="1"/>
  <c r="H62" i="4"/>
  <c r="I57" i="4"/>
  <c r="I38" i="5"/>
  <c r="C62" i="5"/>
  <c r="J57" i="5"/>
  <c r="D62" i="5"/>
  <c r="K57" i="5"/>
  <c r="I62" i="4" l="1"/>
  <c r="H65" i="4"/>
  <c r="I57" i="5"/>
  <c r="C65" i="5"/>
  <c r="J64" i="5"/>
  <c r="J62" i="5"/>
  <c r="D65" i="5"/>
  <c r="K62" i="5"/>
  <c r="K64" i="5"/>
  <c r="I62" i="5" l="1"/>
  <c r="C5" i="3" l="1"/>
  <c r="G5" i="3" l="1"/>
  <c r="D5" i="3"/>
  <c r="D6" i="3" s="1"/>
  <c r="I5" i="3"/>
  <c r="I6" i="3" s="1"/>
  <c r="J5" i="3"/>
  <c r="J6" i="3" s="1"/>
  <c r="H5" i="3"/>
  <c r="H6" i="3" s="1"/>
  <c r="F5" i="3"/>
  <c r="F6" i="3" s="1"/>
  <c r="K5" i="3"/>
  <c r="K6" i="3" s="1"/>
  <c r="L5" i="3"/>
  <c r="N5" i="3"/>
  <c r="N6" i="3" s="1"/>
  <c r="E5" i="3"/>
  <c r="E6" i="3" s="1"/>
  <c r="O5" i="3"/>
  <c r="O6" i="3" s="1"/>
  <c r="M5" i="3"/>
  <c r="M6" i="3" s="1"/>
  <c r="L6" i="3" l="1"/>
  <c r="M7" i="3" s="1"/>
  <c r="J7" i="3"/>
  <c r="O7" i="3"/>
  <c r="G6" i="3"/>
  <c r="E7" i="3"/>
  <c r="K7" i="3"/>
  <c r="I7" i="3"/>
  <c r="N7" i="3"/>
  <c r="F7" i="3"/>
  <c r="L7" i="3" l="1"/>
  <c r="G7" i="3"/>
  <c r="H7" i="3"/>
  <c r="I64" i="5" l="1"/>
  <c r="I6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Spotti AS Andrea</author>
  </authors>
  <commentList>
    <comment ref="D16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Spotti AS Andrea:</t>
        </r>
        <r>
          <rPr>
            <sz val="9"/>
            <color indexed="81"/>
            <rFont val="Tahoma"/>
            <family val="2"/>
          </rPr>
          <t xml:space="preserve">
commessa competenza Varigu</t>
        </r>
      </text>
    </comment>
    <comment ref="C20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Spotti AS Andrea:</t>
        </r>
        <r>
          <rPr>
            <sz val="9"/>
            <color indexed="81"/>
            <rFont val="Tahoma"/>
            <family val="2"/>
          </rPr>
          <t xml:space="preserve">
modificata commessa piano 9381_A</t>
        </r>
      </text>
    </comment>
    <comment ref="G403" authorId="0" shapeId="0" xr:uid="{9A5A9251-64F9-45FF-B634-1EC04E3A7B3E}">
      <text>
        <r>
          <rPr>
            <b/>
            <sz val="9"/>
            <color indexed="81"/>
            <rFont val="Tahoma"/>
            <family val="2"/>
          </rPr>
          <t>modificato 30.09 ex M4a</t>
        </r>
      </text>
    </comment>
  </commentList>
</comments>
</file>

<file path=xl/sharedStrings.xml><?xml version="1.0" encoding="utf-8"?>
<sst xmlns="http://schemas.openxmlformats.org/spreadsheetml/2006/main" count="3914" uniqueCount="1533">
  <si>
    <t>COMUNE</t>
  </si>
  <si>
    <t>SAN GIULIANO MILANESE</t>
  </si>
  <si>
    <t>A</t>
  </si>
  <si>
    <t>D</t>
  </si>
  <si>
    <t>Interventi urgenti servizio depurazione</t>
  </si>
  <si>
    <t>F</t>
  </si>
  <si>
    <t>BUSCATE</t>
  </si>
  <si>
    <t>6942_A</t>
  </si>
  <si>
    <t>telecontrollo impianti tecnologici afferenti il ciclo idrico integrato di Cap Holding 2016-2020</t>
  </si>
  <si>
    <t>SOLARO</t>
  </si>
  <si>
    <t>PERO</t>
  </si>
  <si>
    <t>COLOGNO MONZESE</t>
  </si>
  <si>
    <t>SESTO SAN GIOVANNI</t>
  </si>
  <si>
    <t>lavori di realizzazione della Centrale intercomunale di Cornaredo 1' lotto</t>
  </si>
  <si>
    <t>CENTRALE DI CORNAREDO</t>
  </si>
  <si>
    <t>MOTTA VISCONTI</t>
  </si>
  <si>
    <t>ROZZANO</t>
  </si>
  <si>
    <t>BERNATE</t>
  </si>
  <si>
    <t>MELEGNANO</t>
  </si>
  <si>
    <t>ROBECCO SUL NAVIGLIO</t>
  </si>
  <si>
    <t>BUSTO GAROLFO</t>
  </si>
  <si>
    <t>lavori di realizzazione nuovo pozzo in comune di Garbagnate - zona Ospedale</t>
  </si>
  <si>
    <t>GARBAGNATE MILANESE</t>
  </si>
  <si>
    <t>CESATE</t>
  </si>
  <si>
    <t>LEGNANO</t>
  </si>
  <si>
    <t>TURBIGO</t>
  </si>
  <si>
    <t>VERNATE</t>
  </si>
  <si>
    <t>ASSAGO</t>
  </si>
  <si>
    <t>BASIGLIO</t>
  </si>
  <si>
    <t>CASTANO PRIMO</t>
  </si>
  <si>
    <t>LAINATE</t>
  </si>
  <si>
    <t>ARCONATE</t>
  </si>
  <si>
    <t>GAGGIANO</t>
  </si>
  <si>
    <t>MAGNAGO</t>
  </si>
  <si>
    <t>PARABIAGO</t>
  </si>
  <si>
    <t>RHO</t>
  </si>
  <si>
    <t>RODANO</t>
  </si>
  <si>
    <t>VILLA CORTESE</t>
  </si>
  <si>
    <t>VITTUONE</t>
  </si>
  <si>
    <t>ALBAIRATE</t>
  </si>
  <si>
    <t>BESATE</t>
  </si>
  <si>
    <t>CINISELLO BALSAMO</t>
  </si>
  <si>
    <t>CASTELLANZA</t>
  </si>
  <si>
    <t>DAIRAGO</t>
  </si>
  <si>
    <t>ARESE</t>
  </si>
  <si>
    <t>CORMANO</t>
  </si>
  <si>
    <t>CUSANO MILANINO</t>
  </si>
  <si>
    <t>VIMODRONE</t>
  </si>
  <si>
    <t>CESANO BOSCONE</t>
  </si>
  <si>
    <t>SEGRATE</t>
  </si>
  <si>
    <t>MORIMONDO</t>
  </si>
  <si>
    <t>LACCHIARELLA</t>
  </si>
  <si>
    <t>SEDRIANO</t>
  </si>
  <si>
    <t>TREZZANO SUL NAVIGLIO</t>
  </si>
  <si>
    <t>SETTALA</t>
  </si>
  <si>
    <t>ZIBIDO SAN GIACOMO</t>
  </si>
  <si>
    <t>PIEVE EMANUELE</t>
  </si>
  <si>
    <t>CASSANO D'ADDA</t>
  </si>
  <si>
    <t>PAULLO</t>
  </si>
  <si>
    <t>CARPIANO</t>
  </si>
  <si>
    <t>CASSINETTA DI LUGAGNANO</t>
  </si>
  <si>
    <t>SAN ZENONE AL LAMBRO</t>
  </si>
  <si>
    <t>BOLLATE</t>
  </si>
  <si>
    <t>ABBIATEGRASSO</t>
  </si>
  <si>
    <t>lavori di realizzazione nuovo pozzo in comune di Abbiategrasso - comparto S2</t>
  </si>
  <si>
    <t>nuovo pozzo ad Assago Cascina Bazzana</t>
  </si>
  <si>
    <t>lavori di realizzazione nuovo pozzo in comune di Santo Stefano Ticino - via Milano</t>
  </si>
  <si>
    <t>BINASCO</t>
  </si>
  <si>
    <t>lavori di realizzazione nuovo pozzo in comune di Cusago - viale Lombardia</t>
  </si>
  <si>
    <t>CUSAGO</t>
  </si>
  <si>
    <t>lavori di realizzazione nuovo pozzo in comune di Arconate</t>
  </si>
  <si>
    <t>5739_11</t>
  </si>
  <si>
    <t>Pozzo di prima falda per uso area a verde nel comune di Vaprio D'Adda</t>
  </si>
  <si>
    <t>VAPRIO D'ADDA</t>
  </si>
  <si>
    <t>LISCATE</t>
  </si>
  <si>
    <t>CANEGRATE</t>
  </si>
  <si>
    <t>BUSSERO</t>
  </si>
  <si>
    <t>PREGNANA MILANESE</t>
  </si>
  <si>
    <t>5739_24</t>
  </si>
  <si>
    <t>Pozzo di prima falda per uso area a verde nel comune di Bollate</t>
  </si>
  <si>
    <t>5739_30</t>
  </si>
  <si>
    <t>Pozzi di prima falda per uso area a verde  nel comune di Vanzaghello</t>
  </si>
  <si>
    <t>VANZAGHELLO</t>
  </si>
  <si>
    <t>5739_32</t>
  </si>
  <si>
    <t>Pozzi di prima falda per uso area a verde nel comune di Gaggiano</t>
  </si>
  <si>
    <t>5739_33</t>
  </si>
  <si>
    <t>Pozzi di prima falda per uso area a verde nel comune di Settala</t>
  </si>
  <si>
    <t>5739_35</t>
  </si>
  <si>
    <t>Pozzi di prima falda per uso area a verde nel comune di Dairago</t>
  </si>
  <si>
    <t>BELLINZAGO LOMBARDO</t>
  </si>
  <si>
    <t>5739_40</t>
  </si>
  <si>
    <t>Pozzi di prima falda per uso area a verde nel comune di Vimodrone</t>
  </si>
  <si>
    <t>5739_41</t>
  </si>
  <si>
    <t>Pozzi di prima falda per uso area a verde nel comune di Albairate</t>
  </si>
  <si>
    <t>INZAGO</t>
  </si>
  <si>
    <t>CISLIANO</t>
  </si>
  <si>
    <t>Realizzazione di un nuovo pozzo in comune di Robecchetto con Induno</t>
  </si>
  <si>
    <t>PADERNO DUGNANO</t>
  </si>
  <si>
    <t>realizzazione piezometri richiesti da ASL e ATO Milano</t>
  </si>
  <si>
    <t>VANZAGO</t>
  </si>
  <si>
    <t>lavori di estensione della rete idrica in comune di Abbiategrasso al quartiere Mirabella</t>
  </si>
  <si>
    <t>CASARILE</t>
  </si>
  <si>
    <t>dorsale di distribuzione da pozzi Cornaredo a Pero, Rho, Paderno ed altri</t>
  </si>
  <si>
    <t>POZZUOLO MARTESANA</t>
  </si>
  <si>
    <t>CAMBIAGO</t>
  </si>
  <si>
    <t>completamento dei lavori di sostituzione della rete idrica in comune di San Giuliano Milanese via Volturno e via Po</t>
  </si>
  <si>
    <t>BRESSO</t>
  </si>
  <si>
    <t>POZZO D'ADDA</t>
  </si>
  <si>
    <t>Comune di Solaro, lavori di demolizione del serbatoio idrico loc. Brollo</t>
  </si>
  <si>
    <t>6942_D</t>
  </si>
  <si>
    <t>PESCHIERA BORROMEO</t>
  </si>
  <si>
    <t>GUDO VISCONTI</t>
  </si>
  <si>
    <t>DEPURATORE LOCATE TRIULZI</t>
  </si>
  <si>
    <t>MSD digestori Binasco</t>
  </si>
  <si>
    <t>6942_F</t>
  </si>
  <si>
    <t>lavori per la risoluzione del sistema delle fognature separate in comune di Gudo Visconti</t>
  </si>
  <si>
    <t>lavori di realizzazione vasche di 1' pioggia e accumulo in comune di Abbiategrasso</t>
  </si>
  <si>
    <t>lavori di realizzazione sistema di fognature separate in Roggia Beretta presso il comune di Zelo Surrigone</t>
  </si>
  <si>
    <t>VIZZOLO PREDABISSI</t>
  </si>
  <si>
    <t>CORSICO</t>
  </si>
  <si>
    <t>ARLUNO</t>
  </si>
  <si>
    <t>TREZZANO ROSA</t>
  </si>
  <si>
    <t>adeguamento scarico rete fognaria Marcallo con Casone</t>
  </si>
  <si>
    <t>riqualificazione vasca di sollevamento vie Roma e Arsenale in Robecco s/Naviglio</t>
  </si>
  <si>
    <t>Dep. Canegrate: opere di spostamento scarico in Olona</t>
  </si>
  <si>
    <t>Potenziamento reti fognarie  insufficienti nel centro storico di Cologno Monzese</t>
  </si>
  <si>
    <t>5177_5</t>
  </si>
  <si>
    <t>5177_8</t>
  </si>
  <si>
    <t>5307_9</t>
  </si>
  <si>
    <t>Rifacimento fognatura in Via Castellini</t>
  </si>
  <si>
    <t>G</t>
  </si>
  <si>
    <t>progetto PIA (settore Geologia)</t>
  </si>
  <si>
    <t>interventi ambientali 2° lotto Bresso</t>
  </si>
  <si>
    <t>dismissione impianto di Varedo</t>
  </si>
  <si>
    <t>VAREDO</t>
  </si>
  <si>
    <t>MSD digestore 1 Peschiera Borromeo</t>
  </si>
  <si>
    <t>MSD digestore 2 Peschiera Borromeo</t>
  </si>
  <si>
    <t>MSD Peschiera</t>
  </si>
  <si>
    <t>rilievi reti fognarie</t>
  </si>
  <si>
    <t>ATTREZZATURE  -  Gruppo CAP</t>
  </si>
  <si>
    <t>investimenti IT da 2017</t>
  </si>
  <si>
    <t>arredi e complementi ufficio</t>
  </si>
  <si>
    <t>Investimenti Amiacque su sedi di proprietà</t>
  </si>
  <si>
    <t>costruzione nuova sede di Gruppo Milano Via Rimini</t>
  </si>
  <si>
    <t>prolungamento collettore a servizio della zona industriale di Cesano Maderno</t>
  </si>
  <si>
    <t>Adeguamento/regolazione derivatori/sfioratori ai collettori dell'agglomerato Pero/Varedo</t>
  </si>
  <si>
    <t>MISINTO</t>
  </si>
  <si>
    <t>manutenzione straordinaria vasca volano Misinto</t>
  </si>
  <si>
    <t>Smart meetering - progetto contatori elettronici</t>
  </si>
  <si>
    <t>5650_1</t>
  </si>
  <si>
    <t>5650_2</t>
  </si>
  <si>
    <t>Pozzo di prima falda per uso area a verde  - orti comune di ROZZANO</t>
  </si>
  <si>
    <t>5739_53</t>
  </si>
  <si>
    <t>Dismissione e riqualificazione area ex impianto di Paullo</t>
  </si>
  <si>
    <t>Adeguamento e/o potenziamento depuratore di Parabiago</t>
  </si>
  <si>
    <t>Adeguamento sezione grigliatura depuratore di Rozzano</t>
  </si>
  <si>
    <t>Adeguamento e/o potenziamento vasche volano</t>
  </si>
  <si>
    <t>Nuovo collettore di San Zenone al Lambro</t>
  </si>
  <si>
    <t>risoluzione scarichi fognari a cura di Amiacque</t>
  </si>
  <si>
    <t>BUSSERO - Nuova condotta fognaria a servizio zona Nord-Ovest</t>
  </si>
  <si>
    <t>CAMBIAGO - Intervento di manutenzione straordinaria vasca volano Frazione Torrazza</t>
  </si>
  <si>
    <t>TRUCCAZZANO - Completamento rifacimento condotta in pressione fino al collettore da Corneliano Bertario</t>
  </si>
  <si>
    <t>GORGONZOLA</t>
  </si>
  <si>
    <t>Interventi di riqualificazione riferiti a serbatoi pensili e vasche di accumulo (comuni vari)</t>
  </si>
  <si>
    <t>rilievi reti acquedotto</t>
  </si>
  <si>
    <t>fornitura e posa fontanelle</t>
  </si>
  <si>
    <t>Interventi per vulnerabilità idrica</t>
  </si>
  <si>
    <t>002AMI</t>
  </si>
  <si>
    <t>Realizzazione 4° linea di ossidazione e sedimentazione finale del depuratore di Canegrate</t>
  </si>
  <si>
    <t>5688_2</t>
  </si>
  <si>
    <t>Adeguamento impianto di depurazione di San Colombano al Lambro</t>
  </si>
  <si>
    <t>Ristrutturazione palazzine Varedo</t>
  </si>
  <si>
    <t>AAI</t>
  </si>
  <si>
    <t>MSA Interventi urgenti (nitrati e altro) a cura di CAP Holding</t>
  </si>
  <si>
    <t>001AMI</t>
  </si>
  <si>
    <t>Dorsale di adduzione da Bernareggio a Correzzana</t>
  </si>
  <si>
    <t>easy opening sedi ed impianti</t>
  </si>
  <si>
    <t>Installazione sistema misura energia per ISO 50001</t>
  </si>
  <si>
    <t>NUOVA SEDE</t>
  </si>
  <si>
    <t>riqualificazione energetica palazzina servizi Peschiera Borromeo</t>
  </si>
  <si>
    <t>MSD - messa in sicurezza impianti di depurazione + progetto CIM fase 2</t>
  </si>
  <si>
    <t>MSF_2020-2021 MI SII FOG_MSR</t>
  </si>
  <si>
    <t>9125_G</t>
  </si>
  <si>
    <t>9125_B</t>
  </si>
  <si>
    <t>INTERVENTI DI EFFICIENTAMENTO ENERGETICO DEL PROCESSO DEPURATIVO</t>
  </si>
  <si>
    <t>Sesto S.G.- Depuratore Rifacimento completo impianti elettrici e automazione</t>
  </si>
  <si>
    <t>Settala - Depuratore Installazione PLC e realizzazione rete trasmissione dati</t>
  </si>
  <si>
    <t>RADDOPPIO RHO-MONZA risoluzione interferenza tavola 8 in Comune di Paderno Dugnano</t>
  </si>
  <si>
    <t>BUSTO GAROLFO - CANEGRATE INTERCONN rete idrica Busto Garolfo Canegrate</t>
  </si>
  <si>
    <t>CASTANO PRIMO - NOSATE - Interconnessione rete idrica Castano Primo Nosate</t>
  </si>
  <si>
    <t>POZZUOLO MARTESANA - Potenziamento rete idrica Via Carducci, Via Fogazzaro e chiusura anello Via Bellini</t>
  </si>
  <si>
    <t>RHO - Potenziamento rete idrica Via Pace</t>
  </si>
  <si>
    <t>SESTO SG - Potenziamento rete idrica Via Fogagnolo e Via Sardegna</t>
  </si>
  <si>
    <t>Lavori di realizzazione nuovo pozzo potabile con impianto di trattamento e sollevamento nel comune di Rho</t>
  </si>
  <si>
    <t>6978_1</t>
  </si>
  <si>
    <t>6978_2</t>
  </si>
  <si>
    <t>6978_3</t>
  </si>
  <si>
    <t>6978_4</t>
  </si>
  <si>
    <t>6978_5</t>
  </si>
  <si>
    <t>9046_5</t>
  </si>
  <si>
    <t>9113_7</t>
  </si>
  <si>
    <t>9113_8</t>
  </si>
  <si>
    <t>9113_11</t>
  </si>
  <si>
    <t>Adeguamento sismico e restauro conservativo del serbatoio pensile in fratelli Cervi a Cusago</t>
  </si>
  <si>
    <t>Adeguamento sismico e restauro conservativo del serbatoio pensile in via Lombardia a Melegnano</t>
  </si>
  <si>
    <t>Adeguamento sismico e restauro conservativo del serbatoio pensile in via Vigentina (I.N.C.I.S.) a Pieve Emanuele</t>
  </si>
  <si>
    <t>Demolizione serbatoio pensile in via Colombo a Pozzo d'Adda</t>
  </si>
  <si>
    <t>Cassano d'Adda - Inzago - Interconnessione rete idrica lungo Via Padana Superiore SS11</t>
  </si>
  <si>
    <t>Lavori di realizzazione nuovo pozzo singola colonna, impianto di sollevamento e impianto di trattamento in comune di Casarile</t>
  </si>
  <si>
    <t>Lavori di realizzazione nuovo pozzo singola colonna, impianto di sollevamento e impianto di trattamento in comune di Melegnano</t>
  </si>
  <si>
    <t>CISLIANO GAGGIANO - Interconnessione rete idrica Frazione S. Vito con Frazione Bestazzo</t>
  </si>
  <si>
    <t>Peschiera Borromeo - interventi di adeguamento e potenziamento del depuratore</t>
  </si>
  <si>
    <t>Canegrate - MSD digestore depuratore Canegrate</t>
  </si>
  <si>
    <t>Ristrutturazione rete fognaria Via Corridoni - Lainate</t>
  </si>
  <si>
    <t>Ristrutturazione rete fognaria Via Milite Ignoto - Lacchiarella</t>
  </si>
  <si>
    <t>Ristrutturazione rete fognaria Via della Vittoria - Legnano</t>
  </si>
  <si>
    <t>Potenziamento rete fognaria Via dell'edera, via glicini, via iris e altre vie - Inzago</t>
  </si>
  <si>
    <t>Rozzano -  Potenziamento rete fognaria Via da Vinci e Via Manzoni -  Rozzano</t>
  </si>
  <si>
    <t>Potenziamento rete fognaria e nuova SS in zona Oasi Smeraldina - Rozzano</t>
  </si>
  <si>
    <t>Potenziamento rete fognaria Vie Varie - Cesate</t>
  </si>
  <si>
    <t>Interventi riduzione acque parassite Agglomerato Assago</t>
  </si>
  <si>
    <t>COMUNI VARI</t>
  </si>
  <si>
    <t>Robecco - Sesto Struvite</t>
  </si>
  <si>
    <t>Vasca di laminazione Paderno - River Park</t>
  </si>
  <si>
    <t>lavori di realizzazione di n.2 pozzi in comune di Legnano - via junker angolo Boschi Tosi</t>
  </si>
  <si>
    <t>Adeguamento sismico e restauro conservativo del serbatio pensile in via Trieste BESATE</t>
  </si>
  <si>
    <t>Sesto - Core Forsu: piattaforma di simbiosi industriale per la valorizzazione di rifiuti organici</t>
  </si>
  <si>
    <t>6978_11</t>
  </si>
  <si>
    <t>6978_12</t>
  </si>
  <si>
    <t>Adeguamento sismico e restauro conservativo del serbatoio pensile in via Dante a Gaggiano</t>
  </si>
  <si>
    <t>Settala - Depuratore revamping impianti elettrici</t>
  </si>
  <si>
    <t>Trezzano - Depuratore revamping impianti elettrici</t>
  </si>
  <si>
    <t>Truccazano - Depuratore revamping impianti elettrici</t>
  </si>
  <si>
    <t>Motori IE4 Pompe da pozzo settore Acquedotto</t>
  </si>
  <si>
    <t>Attività di ricera e sviluppo geologia</t>
  </si>
  <si>
    <t>SENAGO</t>
  </si>
  <si>
    <t>Adeguamento centrali termiche palazzine depuratori</t>
  </si>
  <si>
    <t>TOTALE ECONOMIE CIRCOLARI COMPLEMENTARI</t>
  </si>
  <si>
    <t>6942_1</t>
  </si>
  <si>
    <t>Sistemi di monitoraggio on line acque depurate</t>
  </si>
  <si>
    <t>9104_1</t>
  </si>
  <si>
    <t>9104_2</t>
  </si>
  <si>
    <t>9104_3</t>
  </si>
  <si>
    <t>9104_4</t>
  </si>
  <si>
    <t>9104_5</t>
  </si>
  <si>
    <t>Applicativo Oracle Primavera</t>
  </si>
  <si>
    <t>GiS e WEBGIS</t>
  </si>
  <si>
    <t>Datawarehouse RQTI</t>
  </si>
  <si>
    <t>Applicativo SAFO</t>
  </si>
  <si>
    <t>6984_P</t>
  </si>
  <si>
    <t>NOVATE MILANESE</t>
  </si>
  <si>
    <t>M3</t>
  </si>
  <si>
    <t>Altro</t>
  </si>
  <si>
    <t>M6</t>
  </si>
  <si>
    <t>M2</t>
  </si>
  <si>
    <t>M1</t>
  </si>
  <si>
    <t>M5</t>
  </si>
  <si>
    <t>6969_AMI</t>
  </si>
  <si>
    <t>BRESSO - Upgrade biometano per alimentazione flotta aziendale</t>
  </si>
  <si>
    <t>M4a</t>
  </si>
  <si>
    <t>M4b</t>
  </si>
  <si>
    <t>M4c</t>
  </si>
  <si>
    <t>ECONOMIA CIRCOLARE IN TARIFFA</t>
  </si>
  <si>
    <t>BENI MOBILI E ARREDI</t>
  </si>
  <si>
    <t>INFORMATION TECHNOLOGY</t>
  </si>
  <si>
    <t>PARAMETRICHE AT</t>
  </si>
  <si>
    <t>PIA</t>
  </si>
  <si>
    <t xml:space="preserve">CONTATORI </t>
  </si>
  <si>
    <t>SMART METERING</t>
  </si>
  <si>
    <t>IMPIANTI ACQUEDOTTO</t>
  </si>
  <si>
    <t>ACQ MSTR PROGRAMMATA</t>
  </si>
  <si>
    <t>ALTRO</t>
  </si>
  <si>
    <t xml:space="preserve">POZZI DI PRIMA FALDA </t>
  </si>
  <si>
    <t>RETI ACQUEDOTTO</t>
  </si>
  <si>
    <t>DORSALI</t>
  </si>
  <si>
    <t>INTERFERENZE</t>
  </si>
  <si>
    <t>RETI FOGNATURA</t>
  </si>
  <si>
    <t>IMPIANTI DEPURAZIONE</t>
  </si>
  <si>
    <t>COLLETTORI</t>
  </si>
  <si>
    <t>VASCHE VOLANO</t>
  </si>
  <si>
    <t>DEP MSTR PROGRAMMATA</t>
  </si>
  <si>
    <t>FOG MSTR PROGRAMMATA</t>
  </si>
  <si>
    <t>LABORATORI</t>
  </si>
  <si>
    <t>RICERCA</t>
  </si>
  <si>
    <t>6984_MB</t>
  </si>
  <si>
    <t>6984_1</t>
  </si>
  <si>
    <t>MSA - Nuove estensioni/potenziamento rete per divisione prese esistenti</t>
  </si>
  <si>
    <t>6978_9</t>
  </si>
  <si>
    <t>6949_22</t>
  </si>
  <si>
    <t>6984_2B</t>
  </si>
  <si>
    <t>9100_24</t>
  </si>
  <si>
    <t>9113_13</t>
  </si>
  <si>
    <t>6626_B</t>
  </si>
  <si>
    <t>5739_1000a</t>
  </si>
  <si>
    <t>Pozzi di prima falda per uso area a verde in Comuni Vari (MI) - AMIACQUE</t>
  </si>
  <si>
    <t>ACQ POZZI DI PRIMA FALDA</t>
  </si>
  <si>
    <t>9047_1</t>
  </si>
  <si>
    <t>9053_1</t>
  </si>
  <si>
    <t>9053_2</t>
  </si>
  <si>
    <t>6985_ESPIS</t>
  </si>
  <si>
    <t>6984_M1</t>
  </si>
  <si>
    <t>6984_M2</t>
  </si>
  <si>
    <t>6984_M3</t>
  </si>
  <si>
    <t>9313_M2</t>
  </si>
  <si>
    <t>9313_M3</t>
  </si>
  <si>
    <t>10046_M1</t>
  </si>
  <si>
    <t>10046_M2</t>
  </si>
  <si>
    <t>6984_MB_MI</t>
  </si>
  <si>
    <t>Sostituzione ed adeguamento normativo cancelli carrai impianti e sedi</t>
  </si>
  <si>
    <t>9053_3</t>
  </si>
  <si>
    <t>9053_4</t>
  </si>
  <si>
    <t>SAN COLOMBANO AL LAMBRO</t>
  </si>
  <si>
    <t>9047_2</t>
  </si>
  <si>
    <t>Adeguamento cabine media tensione</t>
  </si>
  <si>
    <t>INTERFERENZE ACQUEDOTTO</t>
  </si>
  <si>
    <t>VASCHE VOLANO DEPURAZIONE</t>
  </si>
  <si>
    <t>Interventi di manutenzione straordinaria e adeguamento dell'impianto di depurazione di Pero</t>
  </si>
  <si>
    <t>Interventi di adeguamento impianto a seguito verifica rischio idraulico</t>
  </si>
  <si>
    <t>6663_5</t>
  </si>
  <si>
    <t>9028_1</t>
  </si>
  <si>
    <t>9028_2</t>
  </si>
  <si>
    <t>9031_AMI_TER</t>
  </si>
  <si>
    <t>9031_AMI_BIS</t>
  </si>
  <si>
    <t>Adeguamento e manutenzione straordinaria della vasca volano di via Primo Maggio in comune di Vanzago</t>
  </si>
  <si>
    <t>Opere di riduzione apporto acque meteoriche in fognatura mista in comune di Solaro</t>
  </si>
  <si>
    <t>MASATE</t>
  </si>
  <si>
    <t>Potenziamento rete fognaria via De Gasperi in Motta Visconti</t>
  </si>
  <si>
    <t>Piano di riassetto agglomerato di Sesto San Giovanni - monitoraggio</t>
  </si>
  <si>
    <t>Potenziamento ed alleggerimento della rete fognaria in comune di Masate</t>
  </si>
  <si>
    <t>Potenziamento ed alleggerimento della rete fognaria in comune di Rodano</t>
  </si>
  <si>
    <t>9047_3</t>
  </si>
  <si>
    <t>Interventi di potenziamento reti acquedottistiche in Segrate loc Lavanderie</t>
  </si>
  <si>
    <t>9293_4</t>
  </si>
  <si>
    <t>Pozzo per lottizzazione in loc. Lavanderia di Segrate</t>
  </si>
  <si>
    <t>6949_25</t>
  </si>
  <si>
    <t>Progetti di ricerca e sviluppo</t>
  </si>
  <si>
    <t>Rete fognaria Via Ariosto</t>
  </si>
  <si>
    <t>Revimping riscaldamento fanghi</t>
  </si>
  <si>
    <t>Nuovo impianto di sollevamento e trattamento Paderno Dugnano</t>
  </si>
  <si>
    <t>totale anno</t>
  </si>
  <si>
    <t>check</t>
  </si>
  <si>
    <t>2018 AVANZMAMENTO CONSUNTIVO + IMPEGNATO</t>
  </si>
  <si>
    <t>2019 PIANO AGGIORNATO_CDA 19.04</t>
  </si>
  <si>
    <t>M1 Perdite idriche</t>
  </si>
  <si>
    <t>M2 Interruzioni del servizio</t>
  </si>
  <si>
    <t>M3 Qualità dell'acqua erogata</t>
  </si>
  <si>
    <t>M4 Adeguatezza sistema fognario</t>
  </si>
  <si>
    <t>M4a Frequenza allagamenti e/o sversamenti</t>
  </si>
  <si>
    <t>M4b Adeguatezza noramtiva scaricatori</t>
  </si>
  <si>
    <t>M4c Controllo degli scaricatori</t>
  </si>
  <si>
    <t>M5 Smaltimento fanghi in discarica</t>
  </si>
  <si>
    <t>M6 Qualità dell'acqua depurata</t>
  </si>
  <si>
    <t>9113_14B</t>
  </si>
  <si>
    <t>9113_14A</t>
  </si>
  <si>
    <t>VILLA CORTESE - impianto di potabilizzazione</t>
  </si>
  <si>
    <t>VILLA CORTESE Nuovo pozzo potabile</t>
  </si>
  <si>
    <t>9399_SEDI CAP</t>
  </si>
  <si>
    <t>6949_27</t>
  </si>
  <si>
    <t>9392_1</t>
  </si>
  <si>
    <t>9392_2</t>
  </si>
  <si>
    <t>Rimozione condotte in fibrocemento - SestoSG</t>
  </si>
  <si>
    <t>Rimozione condotte in fibrocemento - Melegnano</t>
  </si>
  <si>
    <t>westfield risoluzione interfernza sp 103-03  via Morandi</t>
  </si>
  <si>
    <t>westfield risoluzione interfernza sp 103-02  via Cellini</t>
  </si>
  <si>
    <t>westfield risoluzione interfernza sp 103-04  via Tiepolo</t>
  </si>
  <si>
    <t>westfield risoluzione interfernza sp 103-05  via Milano</t>
  </si>
  <si>
    <t>westfield risoluzione interfernza ACQ maxi pipe 1 MP cellini</t>
  </si>
  <si>
    <t>westfield risoluzione interfernza ACQ 5 MP don sturzo</t>
  </si>
  <si>
    <t>westfield risoluzione interfernza ACQ 4 MP tiepolo</t>
  </si>
  <si>
    <t>westfield risoluzione interfernza ACQ 6 MP rugacesio</t>
  </si>
  <si>
    <t>westfield risoluzione interfernza ACQ 3 MP tiepolo</t>
  </si>
  <si>
    <t>westfield risoluzione interfernza ACQ 2 MP morandi</t>
  </si>
  <si>
    <t>westfield risoluzione interfernza ACQ 7 MP tirpolo</t>
  </si>
  <si>
    <t>2019 PIANO AGGIORNATO_CDA 19.04 con variazioni</t>
  </si>
  <si>
    <t>SAN GIULIANO MILANESE - FOGNATURA</t>
  </si>
  <si>
    <t>9395_3</t>
  </si>
  <si>
    <t>9395_2</t>
  </si>
  <si>
    <t>6965_2</t>
  </si>
  <si>
    <t>Collettore Rescaldina - Parabiago Lotto 2</t>
  </si>
  <si>
    <t>CERRO MAGGIORE</t>
  </si>
  <si>
    <t>5706_1</t>
  </si>
  <si>
    <t>Adeguamento e/o potenziamento vasche -Sistema di fitodepurazione al servizio dello sfioratore via Mattei - Mesero</t>
  </si>
  <si>
    <t>MESERO</t>
  </si>
  <si>
    <t>6949_28</t>
  </si>
  <si>
    <t>Interventi per la riduzione delle acque parassite Comune di Gorgonzola</t>
  </si>
  <si>
    <t>ROBECCHETTO CON INDUNO</t>
  </si>
  <si>
    <t>9046_6</t>
  </si>
  <si>
    <t>B</t>
  </si>
  <si>
    <t>C</t>
  </si>
  <si>
    <t>Totale 2019 APPROVATO con variazioni</t>
  </si>
  <si>
    <t>ACQ MSTR NO PROGRAMMATA</t>
  </si>
  <si>
    <t>AMI - Direzione ACQUEDOTTO</t>
  </si>
  <si>
    <t>FOG MSTR NO PROGRAMMATA</t>
  </si>
  <si>
    <t>AMI - Direzione FOGNATURA</t>
  </si>
  <si>
    <t>DEP MSTR NO PROGRAMATA</t>
  </si>
  <si>
    <t>AMI - Direzione DEPURAZIONE</t>
  </si>
  <si>
    <t>Direzione SEDI &amp; SECURITY</t>
  </si>
  <si>
    <t>Direzione SICUREZZA</t>
  </si>
  <si>
    <t>AMI - MSTR RETI, ALL E CONTATORI-ACQ</t>
  </si>
  <si>
    <t>nd</t>
  </si>
  <si>
    <t>DIREZIONE AREA TECNICA CAP</t>
  </si>
  <si>
    <t>AREA TECNICA ALTRO</t>
  </si>
  <si>
    <t>DIREZIONE CAP O&amp;I</t>
  </si>
  <si>
    <t>DIREZIONE CAP R&amp;S</t>
  </si>
  <si>
    <t>DIREZIONE CAP IT</t>
  </si>
  <si>
    <t>DIREZIONE COMUNICAZIONE</t>
  </si>
  <si>
    <t>TOTALE PIANO INVESTIMENTI IN TARIFFA</t>
  </si>
  <si>
    <t>ECONOMIE CIRCOLARI COMPLEMENTARI</t>
  </si>
  <si>
    <t>TOTALE PIANO INVESTIMENTI GRUPPO CAP</t>
  </si>
  <si>
    <t>delta Eseguito (gestionale) al 30.06 vs Piano ANNO 2019 con variazioni</t>
  </si>
  <si>
    <t>% raggiungimento Piano ANNO 19 con variazioni</t>
  </si>
  <si>
    <t>ESEGUITO NETTO (gestionale) al 30.09.2019</t>
  </si>
  <si>
    <t>=D-A</t>
  </si>
  <si>
    <t>Totale 2019 APPROVATO con variazioni al 30/09</t>
  </si>
  <si>
    <t>ESEGUITO NETTO (contabile) al 30.09.2019</t>
  </si>
  <si>
    <t>PREVISIONE FATTURE DA RICEVERE AL 30.09.2019</t>
  </si>
  <si>
    <t>delta Eseguito (gestionale) al 30.09 vs Piano 2019 al 30.09 con variazioni</t>
  </si>
  <si>
    <t>Delta %</t>
  </si>
  <si>
    <t>delta REVISIONE PREVISIONE A FINIRE ANNO 2019 VS PIANO 2019 CON VARIAZIONI</t>
  </si>
  <si>
    <t>D=B+C</t>
  </si>
  <si>
    <t>% raggiungimento eseguito netto (gestionale) 30.09 vs Piano ANNO 19 al 30.09 con variazioni</t>
  </si>
  <si>
    <t>delta REVISIONE Previsione   vs Previsione a finire 2019</t>
  </si>
  <si>
    <t>= C-B</t>
  </si>
  <si>
    <t>PREVISIONE A FINIRE ANNO 2019 - forecast 1 - luglio</t>
  </si>
  <si>
    <t>REVISIONE PREVISIONE A FINIRE 2019 - forecast 2 - ottobre</t>
  </si>
  <si>
    <t>= C-A</t>
  </si>
  <si>
    <t>Piano di riassetto agglomerato di Truccazzano</t>
  </si>
  <si>
    <t>6978_16</t>
  </si>
  <si>
    <t>6978_17</t>
  </si>
  <si>
    <t>6978_18</t>
  </si>
  <si>
    <t>6978_19</t>
  </si>
  <si>
    <t>PANTIGLIATE</t>
  </si>
  <si>
    <t>9372_10</t>
  </si>
  <si>
    <t>ACQ 01-09 C.SO EUROPA TUNNEL</t>
  </si>
  <si>
    <t>6978_67</t>
  </si>
  <si>
    <t>6978_68</t>
  </si>
  <si>
    <t>6978_20</t>
  </si>
  <si>
    <t>6978_21</t>
  </si>
  <si>
    <t>6978_50</t>
  </si>
  <si>
    <t>CERRO AL LAMBRO</t>
  </si>
  <si>
    <t>6978_10</t>
  </si>
  <si>
    <t>Restauro Serbatoio Pensile Liscate via San Giorgio</t>
  </si>
  <si>
    <t>5708_3</t>
  </si>
  <si>
    <t>Lavori vari dep. di Bareggio</t>
  </si>
  <si>
    <t>Piano di riassetto agglomerato di Rozzano</t>
  </si>
  <si>
    <t>Piano di Riassetto Agglomerato di Gaggiano</t>
  </si>
  <si>
    <t>5734_2</t>
  </si>
  <si>
    <t>6978_34</t>
  </si>
  <si>
    <t>6978_46</t>
  </si>
  <si>
    <t>Piano di Riassetto Agglomerato di Canegrate</t>
  </si>
  <si>
    <t>Piano di Riassetto Agglomerato di San Colombano al Lambro</t>
  </si>
  <si>
    <t>9372_4</t>
  </si>
  <si>
    <t>INTERF 3 FOG NON CENSUITA CSO EUROPA TUNNEL</t>
  </si>
  <si>
    <t>9291_1</t>
  </si>
  <si>
    <t>5707_2</t>
  </si>
  <si>
    <t>6978_22</t>
  </si>
  <si>
    <t>6978_23</t>
  </si>
  <si>
    <t>RESCALDINA</t>
  </si>
  <si>
    <t>5739_62</t>
  </si>
  <si>
    <t>Pozzo di prima falda per uso area a verde nel comune di Magnago</t>
  </si>
  <si>
    <t>5733_1</t>
  </si>
  <si>
    <t>Opere di adeguamento IDA Trezzano SN</t>
  </si>
  <si>
    <t>5691_5</t>
  </si>
  <si>
    <t>ispessimento fanghi Bresso</t>
  </si>
  <si>
    <t>6978_24</t>
  </si>
  <si>
    <t>restauro serbatoio pensile pero</t>
  </si>
  <si>
    <t>6978_25</t>
  </si>
  <si>
    <t>restauro serbatoio pensile pogliano milanese</t>
  </si>
  <si>
    <t>6978_51</t>
  </si>
  <si>
    <t>restauro serbatoio pensile bellinzago lombardo</t>
  </si>
  <si>
    <t>6978_35</t>
  </si>
  <si>
    <t>restauro serbatoio pensile trezzano sul naviglio</t>
  </si>
  <si>
    <t>9047_SESTO</t>
  </si>
  <si>
    <t>6985_ALL_NEW</t>
  </si>
  <si>
    <t>NEW WEB SITE AND APP</t>
  </si>
  <si>
    <t>Workforce management &amp; Asset Management</t>
  </si>
  <si>
    <t>9104_7</t>
  </si>
  <si>
    <t>9104_8</t>
  </si>
  <si>
    <t>Laboratorio - macchinari acque potabili - parametrica manutenzione straordinaria  e rinnovo</t>
  </si>
  <si>
    <t xml:space="preserve">Laboratorio - macchinari  per acque reflue Sanitation Safety Plan, Microinquinanti e Regolamento Europeo fertilizzanti organici </t>
  </si>
  <si>
    <t>Laboratorio - macchinari acque reflue- parametrica manutenzione straordinaria  e rinnovo</t>
  </si>
  <si>
    <t>Implementazione Sanitation Safety Plan</t>
  </si>
  <si>
    <t>9104_sito</t>
  </si>
  <si>
    <t>ok</t>
  </si>
  <si>
    <t>Total Automation</t>
  </si>
  <si>
    <t>Revamping impianti elettrici Pero</t>
  </si>
  <si>
    <t>Revamping impianti elettrici Turbigo</t>
  </si>
  <si>
    <t>Revamping impianti elettrici Abbiategrasso</t>
  </si>
  <si>
    <t>Miglioramento affidabilità alimentazioni impianti (GE)</t>
  </si>
  <si>
    <t>sostituzione autogru Astra</t>
  </si>
  <si>
    <t>Pozzi per area a verde, uso industriale e pompe di calore (valorizzazione acqua non potabile)</t>
  </si>
  <si>
    <t>6969_SIC</t>
  </si>
  <si>
    <t>6985_H</t>
  </si>
  <si>
    <t>6985_F</t>
  </si>
  <si>
    <t>6985_B</t>
  </si>
  <si>
    <t>6985_CAD</t>
  </si>
  <si>
    <t>6969_B</t>
  </si>
  <si>
    <t>Sicurezza Vasche volano</t>
  </si>
  <si>
    <t xml:space="preserve">Novate Milanese via dell'artigianato-Rifacimento rete </t>
  </si>
  <si>
    <t>Rozzano via Monte Amiata- Rifacimento rete tubazione vetusta</t>
  </si>
  <si>
    <t>Rifacimento e/o sostituzione di manufatti delle reti bianche esistenti</t>
  </si>
  <si>
    <t>Riparazione caditoie per manutenzione straordinaria</t>
  </si>
  <si>
    <t>CUGGIONO</t>
  </si>
  <si>
    <t>Chiusura capannone stoccaggio fanghi e aspirazione locale con collettamento aria a scrubber</t>
  </si>
  <si>
    <t>Modifica sistema distrubuzione fanghi disidratati</t>
  </si>
  <si>
    <t>Revamping impianto opere elettromeccaniche</t>
  </si>
  <si>
    <t>Disidratazione fanghi (scorta attiva)</t>
  </si>
  <si>
    <t>Sostituzione classificatori sabbie linea 1</t>
  </si>
  <si>
    <t>Sostituzione delle N.2 centrifughe (o di una da 2000/Kg/h &gt; valutare)</t>
  </si>
  <si>
    <t>Insonorizzazioni (porte/prese aria), condizionamento locali quadri</t>
  </si>
  <si>
    <t>Pompa di calore e annessi per riscaldamento fanghi</t>
  </si>
  <si>
    <t>Sostituzione centrifuga</t>
  </si>
  <si>
    <t>Manutenzione digestore (piping e valvole)</t>
  </si>
  <si>
    <t>rifacimento piattelli e piping linea tradizionale +setti separatori nitro denitro</t>
  </si>
  <si>
    <t>rifacimento comparto grigliatura (grossolana + fine su entrambe le linee)</t>
  </si>
  <si>
    <t>potenziamento stoccaggio reagenti (soluzione carboniosa e cloruro di alluminio)</t>
  </si>
  <si>
    <t>rifacimento piping fognatura interna</t>
  </si>
  <si>
    <t>9047_A</t>
  </si>
  <si>
    <t>9047_B</t>
  </si>
  <si>
    <t>9047_E</t>
  </si>
  <si>
    <t>9047_F</t>
  </si>
  <si>
    <t>9047_G</t>
  </si>
  <si>
    <t>9047_I</t>
  </si>
  <si>
    <t>9047_L</t>
  </si>
  <si>
    <t>9047_M</t>
  </si>
  <si>
    <t>9047_N</t>
  </si>
  <si>
    <t>9047_O</t>
  </si>
  <si>
    <t>9047_P</t>
  </si>
  <si>
    <t>9288_A</t>
  </si>
  <si>
    <t>9288_B</t>
  </si>
  <si>
    <t>9288_C</t>
  </si>
  <si>
    <t>9288_D</t>
  </si>
  <si>
    <t>9288_H</t>
  </si>
  <si>
    <t>9288_I</t>
  </si>
  <si>
    <t>9288_L</t>
  </si>
  <si>
    <t>9288_M</t>
  </si>
  <si>
    <t>9288_N</t>
  </si>
  <si>
    <t>9047_M5</t>
  </si>
  <si>
    <t>6978_36</t>
  </si>
  <si>
    <t>6978_70</t>
  </si>
  <si>
    <t>restauro serbatoio pensile masate</t>
  </si>
  <si>
    <t xml:space="preserve">sviluppo filiera biometano a matrici organiche (Kyoto) </t>
  </si>
  <si>
    <t>6969_6</t>
  </si>
  <si>
    <t>VITTUONE - ADEGUAMENTO VASCA VOLANO ARLUNO</t>
  </si>
  <si>
    <t>5734_3</t>
  </si>
  <si>
    <t>6654_3</t>
  </si>
  <si>
    <t>6663_3</t>
  </si>
  <si>
    <t>7120_7</t>
  </si>
  <si>
    <t>6969_4-2</t>
  </si>
  <si>
    <t>9395_1</t>
  </si>
  <si>
    <t>9028_AMI</t>
  </si>
  <si>
    <t>9293_NEW</t>
  </si>
  <si>
    <t>6960_15-3</t>
  </si>
  <si>
    <t>Potenziamento rete fognaria vie varie</t>
  </si>
  <si>
    <t xml:space="preserve">Realizzazione vasca disperdente </t>
  </si>
  <si>
    <t>Realizzazione VPP finalizzata a regolarizzare lo sfioratore a valle della rete comunale di Novate Milanese</t>
  </si>
  <si>
    <t>Risanamento collettore Liscate-Vignate</t>
  </si>
  <si>
    <t>Realizzazione di vasca di prima pioggia e disperdente finalizzata all'adeguamento della rete fognaria comunale al RR 06/19</t>
  </si>
  <si>
    <t>Alleggerimento rete fognaria Via Modigliani</t>
  </si>
  <si>
    <t>Nuova SS a servizio della Via Buonarroti</t>
  </si>
  <si>
    <t>Manutenzione straordinaria rete fognaria varie vie Cassinetta di Lugagnano</t>
  </si>
  <si>
    <t>Relining rete fognaria Via Sabotino ed altre</t>
  </si>
  <si>
    <t>Opere di alleggerimento della rete fognaria della frazione San Lorenzo di Parabiago</t>
  </si>
  <si>
    <t>Parametrica Amiacque per manutenzione sfiori e stazioni di sollevamento</t>
  </si>
  <si>
    <t>Alleggerimento rete fognaria del comune di Trezzo sull'Adda</t>
  </si>
  <si>
    <t>9507_2</t>
  </si>
  <si>
    <t>9507_3</t>
  </si>
  <si>
    <t>CINISELLO BALSAMO_Sostituzione reti in vie varie</t>
  </si>
  <si>
    <t>9507_1</t>
  </si>
  <si>
    <t>9392_4</t>
  </si>
  <si>
    <t>9392_5</t>
  </si>
  <si>
    <t>9046_7</t>
  </si>
  <si>
    <t>9113_15</t>
  </si>
  <si>
    <t>6948_27</t>
  </si>
  <si>
    <t>9291_2</t>
  </si>
  <si>
    <t>9297_3</t>
  </si>
  <si>
    <t>9396_1</t>
  </si>
  <si>
    <t>9396_2</t>
  </si>
  <si>
    <t>6948_26</t>
  </si>
  <si>
    <t>9619_1</t>
  </si>
  <si>
    <t>9619_2</t>
  </si>
  <si>
    <t>9619_3</t>
  </si>
  <si>
    <t>9619_4</t>
  </si>
  <si>
    <t>9619_5</t>
  </si>
  <si>
    <t>6978_11A_bis</t>
  </si>
  <si>
    <t>Sostituzioni reti acquedottistiche per perdite - parametrica</t>
  </si>
  <si>
    <t>Nerviano_Sostituzione reti in vie varie</t>
  </si>
  <si>
    <t>Interventi relaining reti acquedottistiche - parametrica</t>
  </si>
  <si>
    <t>Sesto San Giovanni_Sostituzione reti in fibrocemento vie varie - Lotto 2</t>
  </si>
  <si>
    <t>Melegnano_Sostituzione reti in fibrocemento vie varie - Lotto 2</t>
  </si>
  <si>
    <t>Interconnessione rete idrica Pozzuolo M. (Frazione di Albignano) - Truccazzano (Fraz. Trecelle) COMPLETAMENTO</t>
  </si>
  <si>
    <t>Interconnessione rete Idrica Lacchiarella - Zibido San Giacomo</t>
  </si>
  <si>
    <t>Completamento risoluzione interferenza acquedottistica in via IV novembre in Bollate  - scheda 1 ( Serravalle)</t>
  </si>
  <si>
    <t>Risoluzione interferenza A1</t>
  </si>
  <si>
    <t>Risoluzione interferenza IV corsia dinamica A4 Novate Milanese Ai 09-021</t>
  </si>
  <si>
    <t>Adeguamento e revamping depuratore di Cisliano</t>
  </si>
  <si>
    <t>Grigliatura e impermeabilizzazione by-pass depuratore di Truccazzano</t>
  </si>
  <si>
    <t>Cassano d'Adda - Intervento di adeguamento e potenziamento depuratore</t>
  </si>
  <si>
    <t>Interventi di manutenzione straordinaria e adeguamento dell'impianto di depurazione di Pero: disinfenzione con acido peracetico</t>
  </si>
  <si>
    <t>sistemazione rete aria biofor depuratore di Sesto San Giovanni</t>
  </si>
  <si>
    <t>Parametrica interventi manutenzione straordinaria e adeguamento normativo depuratori</t>
  </si>
  <si>
    <t>Parametrica nuovi pozzi ed impianti potabili</t>
  </si>
  <si>
    <t>Vasca a testa impianto San Colombano</t>
  </si>
  <si>
    <t>Vasca a testa impianto Peschiera B.</t>
  </si>
  <si>
    <t>Vasca a testa impianto Sesto San Giovanni</t>
  </si>
  <si>
    <t>Vasca a testa impianto Assago</t>
  </si>
  <si>
    <t>Vasca a testa impianto Bareggio</t>
  </si>
  <si>
    <t>Nuovi pozzi a servizio della centrale di San Colombano</t>
  </si>
  <si>
    <t>Nerviano</t>
  </si>
  <si>
    <t>Lavori di realizzazione nuovo pozzo doppia colonna, impianto di sollevamento e impianto di trattamento in comune di Sest</t>
  </si>
  <si>
    <t>CORBETTA</t>
  </si>
  <si>
    <t xml:space="preserve">Interventi di rifacimento reti acquedottistiche - parte 2 </t>
  </si>
  <si>
    <t>9404_RB</t>
  </si>
  <si>
    <t>BOFFALORA SOPRA TICINO</t>
  </si>
  <si>
    <t>COLTURANO</t>
  </si>
  <si>
    <t>MAGENTA</t>
  </si>
  <si>
    <t>LOCATE TRIULZI</t>
  </si>
  <si>
    <t>MELZO</t>
  </si>
  <si>
    <t>MEDIGLIA</t>
  </si>
  <si>
    <t>NERVIANO</t>
  </si>
  <si>
    <t>Manutenzione straordinaria rete fognaria Cascina Selmo</t>
  </si>
  <si>
    <t>6978_69</t>
  </si>
  <si>
    <t>6978_53</t>
  </si>
  <si>
    <t>CASSINA DE' PECCHI</t>
  </si>
  <si>
    <t>9293_13</t>
  </si>
  <si>
    <t>5652_2</t>
  </si>
  <si>
    <t>Interventi di potenziamento impianti di potabilizzazione</t>
  </si>
  <si>
    <t>Nuove estensioni rete fognaria (allacci)</t>
  </si>
  <si>
    <t>TREZZO SULL'ADDA</t>
  </si>
  <si>
    <t>Conversione della sezione di digestione dei fanghi dell’impianto di Melegnano da anaerobica ad aerobica</t>
  </si>
  <si>
    <t>Interventi di demolizione infrastrutture obsolete con riqualificazione e costruzione</t>
  </si>
  <si>
    <t>Interventi straordinari sul by-pass a valle sedimentazione primaria depuratore di Robecco - Prescrizione ARPA</t>
  </si>
  <si>
    <t>MVV - Interventi di manutenzione straordiaria vasche volano funzionali all'esercizio/sviluppo progetti di ristutturazion</t>
  </si>
  <si>
    <t>Borghetto Lodigiano località Casoni nuova centrale a servizio di San Colombano al Lambro</t>
  </si>
  <si>
    <t>Nuovo restauro serbatoio pensile</t>
  </si>
  <si>
    <t>Nuovo Restauro serbatoio pensuile</t>
  </si>
  <si>
    <t>restauro serbatoio pensile magnago</t>
  </si>
  <si>
    <t>restauro serbatoio pensile morimondo</t>
  </si>
  <si>
    <t>indagini serbatoio pensile Rescaldina</t>
  </si>
  <si>
    <t>indagini serbatoio pensile assago</t>
  </si>
  <si>
    <t>restauro serbatoio pensile albairate</t>
  </si>
  <si>
    <t>restauro serbatoio pensile</t>
  </si>
  <si>
    <t>restauro serbatoio pensile carpiano</t>
  </si>
  <si>
    <t>restauro serbatoio pensile cerro al lambro</t>
  </si>
  <si>
    <t>restauro serbatoio pensile garbagnate milanese</t>
  </si>
  <si>
    <t xml:space="preserve">case dell'acqua </t>
  </si>
  <si>
    <t>Interventi straordinari di pulizia delle vasche volano Amiacque</t>
  </si>
  <si>
    <t>Amiacque Fog - interventi straordinari di manutenzione delle reti fognarie</t>
  </si>
  <si>
    <t>Interconessione - Cambiago-Masate</t>
  </si>
  <si>
    <t>manutenzione straordinaria Security impianti</t>
  </si>
  <si>
    <t>Manutenzione palazzine depuratori Intercompany CAP</t>
  </si>
  <si>
    <t>risoluzione interferenza 3' binario linea in comune di Cormano</t>
  </si>
  <si>
    <t>Aggiornamento analisi energetiche</t>
  </si>
  <si>
    <t>Commesa di sicurezza su proprietà  CAP Holding - sedi e unità  operative (depuratori e acquedotti, magazzini)</t>
  </si>
  <si>
    <t>Dismissione del depuratore Cascina Rosa Gaggiano con collettamento al depuratore di Zelo Surrigone</t>
  </si>
  <si>
    <t>Dismissione del depuratore Vigano Gaggiano con collettamento al depuratore di Binasco</t>
  </si>
  <si>
    <t>Dismissione del depuratore di Dresano con collettamento al depuratore di Melegnano</t>
  </si>
  <si>
    <t>Manutenzione Straordinaria e Revamping Cogenerazioni</t>
  </si>
  <si>
    <t>Altro RQSII</t>
  </si>
  <si>
    <t>Manutenzione straordinaria della sezione di ispessimento dinamico - Pero</t>
  </si>
  <si>
    <t>ATTIVITA' DIVERSE</t>
  </si>
  <si>
    <t>9442_1</t>
  </si>
  <si>
    <t>9514_MB</t>
  </si>
  <si>
    <t>Parametrica interventi manutenzione straordinaria e adeguamento normativo depuratori agglomerati interrambito MB</t>
  </si>
  <si>
    <t>Potenziamento impianto Melegnano</t>
  </si>
  <si>
    <t>Revamping bioessiccatore Pero</t>
  </si>
  <si>
    <t>GREEN DEAL</t>
  </si>
  <si>
    <t>analisi</t>
  </si>
  <si>
    <t>6985_8</t>
  </si>
  <si>
    <t>ID TRANSAZIONE</t>
  </si>
  <si>
    <t>DATA GL</t>
  </si>
  <si>
    <t>COMMESSA</t>
  </si>
  <si>
    <t>tipo</t>
  </si>
  <si>
    <t>tipologia</t>
  </si>
  <si>
    <t>interproject</t>
  </si>
  <si>
    <t>commessa interproject</t>
  </si>
  <si>
    <t>comm rif.</t>
  </si>
  <si>
    <t>comm rif 2</t>
  </si>
  <si>
    <t>TASK</t>
  </si>
  <si>
    <t>TIPO SPESA</t>
  </si>
  <si>
    <t>DATA SPESA</t>
  </si>
  <si>
    <t>DIPENDENTE</t>
  </si>
  <si>
    <t>FORNITORE</t>
  </si>
  <si>
    <t>ORDINE</t>
  </si>
  <si>
    <t>QUANTITA</t>
  </si>
  <si>
    <t>COSTO</t>
  </si>
  <si>
    <t>COSTO PIENO</t>
  </si>
  <si>
    <t>COMMENTO</t>
  </si>
  <si>
    <t>ORGANIZZAZIONE</t>
  </si>
  <si>
    <t>ORIGINE</t>
  </si>
  <si>
    <t>CAPITALIZZABILE</t>
  </si>
  <si>
    <t>IMPIANTO</t>
  </si>
  <si>
    <t>P18F6985_8</t>
  </si>
  <si>
    <t>CONTRACT</t>
  </si>
  <si>
    <t>MTSP</t>
  </si>
  <si>
    <t>Y</t>
  </si>
  <si>
    <t>a.7</t>
  </si>
  <si>
    <t>Ore</t>
  </si>
  <si>
    <t>SIRONI, GIANGALEAZZO</t>
  </si>
  <si>
    <t>1.92</t>
  </si>
  <si>
    <t>Gestione programmazione intervento con Artifoni</t>
  </si>
  <si>
    <t>Amiacque</t>
  </si>
  <si>
    <t>ORE</t>
  </si>
  <si>
    <t>6978_72</t>
  </si>
  <si>
    <t>6978_26</t>
  </si>
  <si>
    <t>default_cap</t>
  </si>
  <si>
    <t>9507_4</t>
  </si>
  <si>
    <t>TIPOLOGIA</t>
  </si>
  <si>
    <t>COMMESSA  RIF</t>
  </si>
  <si>
    <t>COMMESSA RIF LEZZI</t>
  </si>
  <si>
    <t>CAPITAL</t>
  </si>
  <si>
    <t>c.2</t>
  </si>
  <si>
    <t>Ore DTPR</t>
  </si>
  <si>
    <t>CONTE, CATERINA</t>
  </si>
  <si>
    <t>7.7</t>
  </si>
  <si>
    <t>CAP Holding</t>
  </si>
  <si>
    <t xml:space="preserve">Y </t>
  </si>
  <si>
    <t>DI MARTINO, RAFFAELA</t>
  </si>
  <si>
    <t>b.1</t>
  </si>
  <si>
    <t>PINTABONA, MARCO</t>
  </si>
  <si>
    <t>3.85</t>
  </si>
  <si>
    <t>c.1</t>
  </si>
  <si>
    <t>Forniture e servizi</t>
  </si>
  <si>
    <t xml:space="preserve">COMUNE DI CINISELLO BALSAMO </t>
  </si>
  <si>
    <t>Forniture e servizi beni in concessione</t>
  </si>
  <si>
    <t>RICEZIONI PO</t>
  </si>
  <si>
    <t>160.32</t>
  </si>
  <si>
    <t>demolizione parziale serbatoio pensile pozzo d'adda s.elisabetta</t>
  </si>
  <si>
    <t>restauro serbatoio pensile canegrate</t>
  </si>
  <si>
    <t>6978_71</t>
  </si>
  <si>
    <t>6978_47_</t>
  </si>
  <si>
    <t>restauro serbatoio pensile noviglio</t>
  </si>
  <si>
    <t>NOVIGLIO</t>
  </si>
  <si>
    <t>Restauro serbatoio pensile Vernate (MI) Via Einaudi</t>
  </si>
  <si>
    <t>6978_37</t>
  </si>
  <si>
    <t>restauro serbatoio pensile abbiategrasso</t>
  </si>
  <si>
    <t>6978_76</t>
  </si>
  <si>
    <t>6978_75</t>
  </si>
  <si>
    <t>6978_73</t>
  </si>
  <si>
    <t>Restauro serbatoio pensile Locate Triulzi (MI) Piazza Gramsci</t>
  </si>
  <si>
    <t>Demolizione totale serbatoio pensile Lainate (MI) V.le Rimembranze c/o Municipio</t>
  </si>
  <si>
    <t>Restauro serbatoio pensile Cassano d'Adda (MI) Via Alzaia Nav. Mart.</t>
  </si>
  <si>
    <t>6978_27</t>
  </si>
  <si>
    <t>6978_28</t>
  </si>
  <si>
    <t>Restauro serbatoio pensile Rodano (MI) via Silvio Pellico</t>
  </si>
  <si>
    <t>Demolizione serbatoio pensile Rosate (MI) via Rimembranze</t>
  </si>
  <si>
    <t>ROSATE</t>
  </si>
  <si>
    <t>6978_41</t>
  </si>
  <si>
    <t>6978_43</t>
  </si>
  <si>
    <t>6978_44</t>
  </si>
  <si>
    <t>6978_45</t>
  </si>
  <si>
    <t>6978_79</t>
  </si>
  <si>
    <t>6978_80</t>
  </si>
  <si>
    <t>6978_81</t>
  </si>
  <si>
    <t>6978_82</t>
  </si>
  <si>
    <t>6978_83</t>
  </si>
  <si>
    <t>6978_48</t>
  </si>
  <si>
    <t>6978_49</t>
  </si>
  <si>
    <t>6978_78</t>
  </si>
  <si>
    <t>6978_77</t>
  </si>
  <si>
    <t>6978_65</t>
  </si>
  <si>
    <t>6978_60</t>
  </si>
  <si>
    <t>6978_62</t>
  </si>
  <si>
    <t>6978_63</t>
  </si>
  <si>
    <t>6978_29</t>
  </si>
  <si>
    <t>6978_30</t>
  </si>
  <si>
    <t>6978_31</t>
  </si>
  <si>
    <t>6978_32</t>
  </si>
  <si>
    <t>6978_39</t>
  </si>
  <si>
    <t>6978_42</t>
  </si>
  <si>
    <t>6978_38</t>
  </si>
  <si>
    <t>6978_40</t>
  </si>
  <si>
    <t>6978_85</t>
  </si>
  <si>
    <t>6978_61</t>
  </si>
  <si>
    <t>6978_59</t>
  </si>
  <si>
    <t>6978_74</t>
  </si>
  <si>
    <t>6978_56</t>
  </si>
  <si>
    <t>6978_57</t>
  </si>
  <si>
    <t>6978_84</t>
  </si>
  <si>
    <t>serbatoio pensile San Giuliano Milanese (MI) Piazza della Vittoria</t>
  </si>
  <si>
    <t>serbatoio pensile Sedriano (MI) Via Papa Giovanni XXIII (Via Mattei ang. Via Meda)</t>
  </si>
  <si>
    <t>Restauro serbatoio pensile Sesto San Giovanni (MI) Via Cairoli</t>
  </si>
  <si>
    <t>Restauro serbatoio pensile Nerviano (MI) Via Chinotto</t>
  </si>
  <si>
    <t>Restauro serbatoio pensile Novate Milanese (MI) Via Manzoni</t>
  </si>
  <si>
    <t>Restauro serbatoio pensile Paderno Dugnano (MI) Via Galli</t>
  </si>
  <si>
    <t>Demolizione parziale serbatoio pensile Paderno Dugnano Via S.Michele del Carso</t>
  </si>
  <si>
    <t xml:space="preserve">Demolizione parziale serbatoio pensile </t>
  </si>
  <si>
    <t>Demolizione serbatoio pensile Castellanza (VA) Via Sanguinola</t>
  </si>
  <si>
    <t>Demolizione serbatoio pensile Gorgonzola (MI) Via Buonarroti</t>
  </si>
  <si>
    <t>Demolizione parziale serbatoio pensile Mesero (MI) c/o Municipio</t>
  </si>
  <si>
    <t>Restauro serbatoio pensile Castellanza (VA) Via del Pozzo</t>
  </si>
  <si>
    <t>Demolizione parziale serbatoio pensile Cerro Maggiore (MI) Via Cappuccini</t>
  </si>
  <si>
    <t>Demolizione parziale serbatoio pensile Cisliano (MI) Via Rimembranze</t>
  </si>
  <si>
    <t>Demolizione parziale serbatoio pensile Gessate (MI) Via Pace</t>
  </si>
  <si>
    <t>Demolizione parziale serbatoio pensile Rozzano (MI) Via Fratelli Maggi</t>
  </si>
  <si>
    <t>Restauro serbatoio pensile San Giorgio su Legnano (MI) Via Restelli</t>
  </si>
  <si>
    <t>Restauro serbatoio pensile Buscate (MI) Piazza Baracca</t>
  </si>
  <si>
    <t>Restauro serbatoio pensile Cuggiono (MI) Via Roma</t>
  </si>
  <si>
    <t>Restauro serbatoio pensile Vizzolo Predabissi (MI) Villaggio Sarmazzano</t>
  </si>
  <si>
    <t>Restauro serbatoio pensile San Zenone al Lambro (MI) Via Ada Negri</t>
  </si>
  <si>
    <t>Restauro serbatoio pensile Tribiano (MI) c/o Municipio</t>
  </si>
  <si>
    <t>Demolizione serbatoio pensile Bernate Ticino (MI) Via Roma</t>
  </si>
  <si>
    <t>Restauro serbatoio pensile Cambiago (MI) Via delle Industrie</t>
  </si>
  <si>
    <t>Demolizione parziale serbatoio pensile Cesano Boscone (MI) Via Kennedy</t>
  </si>
  <si>
    <t>Restauro serbatoio pensile Casarile (MI) Viale Puccini</t>
  </si>
  <si>
    <t>Restauro serbatoio pensile Cesate (MI) Piazza I Maggio</t>
  </si>
  <si>
    <t>Demolizione parziale serbatoio pensile Binasco (MI) via Martiri di Merlate</t>
  </si>
  <si>
    <t>Manutenzione straordinaria serbatoio pensile Boffalora sopra Ticino</t>
  </si>
  <si>
    <t>Restauro serbatoio pensile Cavenago di Brianza Via Miles</t>
  </si>
  <si>
    <t>GESSATE</t>
  </si>
  <si>
    <t>SAN GIORGIO SU LEGNANO</t>
  </si>
  <si>
    <t>TRIBIANO</t>
  </si>
  <si>
    <t>CAVENAGO DI BRIANZA</t>
  </si>
  <si>
    <t>9293_15</t>
  </si>
  <si>
    <t>Manutenzione straordinaria rete fognaria di Melzo, vie varie</t>
  </si>
  <si>
    <t>SETTIMO MILANESE</t>
  </si>
  <si>
    <t>9291_3</t>
  </si>
  <si>
    <t>Potenziamento biologico Truccazzano</t>
  </si>
  <si>
    <t>DEPURATORE ABBIATEGRASSO</t>
  </si>
  <si>
    <t>DEPURATORE ASSAGO</t>
  </si>
  <si>
    <t>DEPURATORE BAREGGIO</t>
  </si>
  <si>
    <t>DEPURATORE BRESSO</t>
  </si>
  <si>
    <t>DEPURATORE CASSANO D'ADDA</t>
  </si>
  <si>
    <t>DEPURATORE MELEGNANO</t>
  </si>
  <si>
    <t>DEPURATORE BASIGLIO</t>
  </si>
  <si>
    <t>DEPURATORE BESATE</t>
  </si>
  <si>
    <t>DEPURATORE BINASCO</t>
  </si>
  <si>
    <t>DEPURATORE CALVIGNASCO</t>
  </si>
  <si>
    <t>DEPURATORE CANEGRATE</t>
  </si>
  <si>
    <t>DEPURATORE ROZZANO</t>
  </si>
  <si>
    <t>DEPURATORE GAGGIANO</t>
  </si>
  <si>
    <t>DEPURATORE CISLIANO</t>
  </si>
  <si>
    <t>DEPURATORE PERO</t>
  </si>
  <si>
    <t>DEPURATORE ROBECCO SUL NAVIGLIO</t>
  </si>
  <si>
    <t>DEPURATORE TREZZANO</t>
  </si>
  <si>
    <t>DEPURATORE VAREDO</t>
  </si>
  <si>
    <t>DEPURATORE DRESANO</t>
  </si>
  <si>
    <t>BRESSO SESTO SAN GIOVANNI</t>
  </si>
  <si>
    <t>DEPURATORE LACCHIARELLA</t>
  </si>
  <si>
    <t>MARCALLO CON CASONE</t>
  </si>
  <si>
    <t>DEPURATORE MORIMONDO</t>
  </si>
  <si>
    <t>DEPURATORE MOTTA VISCONTI</t>
  </si>
  <si>
    <t>DEPURATORE NOSATE</t>
  </si>
  <si>
    <t>DEPURATORE OZZERO</t>
  </si>
  <si>
    <t>DEPURATORE PARABIAGO</t>
  </si>
  <si>
    <t>DEPURATORE SESTO SAN GIOVANNI</t>
  </si>
  <si>
    <t>DEPURATORE SETTALA</t>
  </si>
  <si>
    <t>DEPURATORE TURBIGO</t>
  </si>
  <si>
    <t>DEPURATORE VERNATE</t>
  </si>
  <si>
    <t>DEPURATORE ZELO SURRIGONE</t>
  </si>
  <si>
    <t>9507_9</t>
  </si>
  <si>
    <t>9507_10</t>
  </si>
  <si>
    <t>9027_2-3</t>
  </si>
  <si>
    <t>9027_2-2</t>
  </si>
  <si>
    <t>Sostituzione reti per riduzione perdite in varie vie - Lotto 1</t>
  </si>
  <si>
    <t>Sostituzione reti per riduzione perdite in varie vie - Lotto 2</t>
  </si>
  <si>
    <t>Rifacimento rete fognaria in vie varie in comune di Bollate con recapito finale alla depurazione - Lotto III</t>
  </si>
  <si>
    <t>OPERA</t>
  </si>
  <si>
    <t>CENTRALE TREZZO SULL'ADDA</t>
  </si>
  <si>
    <t>9544_5</t>
  </si>
  <si>
    <t>9544_2</t>
  </si>
  <si>
    <t>9544_4</t>
  </si>
  <si>
    <t>Rifacimento gruppo di rilancio in rete in Comune di San Colombano al Lambro</t>
  </si>
  <si>
    <t>Melegnano Monti - Realizzazione presidio di potabilizzazione Fe e Mn</t>
  </si>
  <si>
    <t>Sostituzione rilanci centrale Pozzuolo</t>
  </si>
  <si>
    <t>5739_69</t>
  </si>
  <si>
    <t>5739_70</t>
  </si>
  <si>
    <t>Pozzo di prima falda Arluno</t>
  </si>
  <si>
    <t>Pozzo di prima falda Melegnano</t>
  </si>
  <si>
    <t>CENTRALE POZZUOLO MARTESANA</t>
  </si>
  <si>
    <t>9028_3</t>
  </si>
  <si>
    <t>ELIMINAZIONE SCARICHI FOGNARI: NOVATE MILANESE - VIA AMORETTI</t>
  </si>
  <si>
    <t>Sostituzione contatori da anno 2018 ambito MI</t>
  </si>
  <si>
    <t>MSA parametrica Amiacque - Manutenzione straordinaria programmmata - ATO CMM MB</t>
  </si>
  <si>
    <t>MSA parametrica Amiacque - Adeguamento PASC RQTI M1</t>
  </si>
  <si>
    <t>Riqualificazione canale di scarico a cielo aperto a servizio del depuratore di Robecco s/Naviglio</t>
  </si>
  <si>
    <t>Realizzazione copertura vasca di accumulo Turbigo</t>
  </si>
  <si>
    <t>MSD digestore bonificato S. Giuliano Ovest</t>
  </si>
  <si>
    <t>MSD  Parametrica Amiacque - Manutenzione straordinaria programmmata - impianti depurazione CMM RQTI M6</t>
  </si>
  <si>
    <t>MSD  Parametrica Amiacque -Manutenzione straordinaria programmmata - soffianti e compressori</t>
  </si>
  <si>
    <t>MSF parametrica Amiacque - Manutenzione straordinaria programmata - ATO CMM</t>
  </si>
  <si>
    <t>Cesano Boscone - realizzazione rete fognaria comunale -  1Â° lotto (rifacimento e/potenziamento delle fognature delle vie</t>
  </si>
  <si>
    <t>Ristrutturazione rete fognaria Corsico, vie Concordia, Mazzini, ecc.</t>
  </si>
  <si>
    <t>Locate Triulzi: interventi di ristrutturazione</t>
  </si>
  <si>
    <t>Riqualificazione area e vasche di spagliamento + opere di manutenzione straordinaria Vanzaghello (modifica dello</t>
  </si>
  <si>
    <t>Interventi vari sedi e sicurezza</t>
  </si>
  <si>
    <t>Efficientamento energetico illuminazione esterna</t>
  </si>
  <si>
    <t>Gaggiano - Adeguamento e potenziamento delle infrastrutture dell'agglomerato</t>
  </si>
  <si>
    <t>Piano di potenziamento servizio fognatura in Comune di Magnago</t>
  </si>
  <si>
    <t>MSDR Parametrica Amiacque - Interventi manutenzione straordinaria a rottura - ATO CMM</t>
  </si>
  <si>
    <t>MSDR Parametrica Amiacque - Interventi manutenzione straordinaria a rottura - ATO CMM CM</t>
  </si>
  <si>
    <t>MSDR Parametrica Amiacque - Interventi manutenzione straordinaria a rottura - ATO CMM MB</t>
  </si>
  <si>
    <t>Impianti Fotovoltaici</t>
  </si>
  <si>
    <t>Sviluppo sistemi di telecontrollo</t>
  </si>
  <si>
    <t>Adeguamento impianti elettrici</t>
  </si>
  <si>
    <t>MSA - Parametrica Amiacque - Manutenzione straordinaria programmata - Centrale Trezzo sull'Adda e dorsali</t>
  </si>
  <si>
    <t>Serbatoio pensile Basiglio via C. Porta</t>
  </si>
  <si>
    <t>Separazione allacciamenti privati e Comunali</t>
  </si>
  <si>
    <t>Interconnessione Gaggiano</t>
  </si>
  <si>
    <t>MSD  Parametrica Amiacque - Manutenzione straordinaria programmmata - stazioni di sollevamento</t>
  </si>
  <si>
    <t>MSD  Parametrica Amiacque - Manutenzione straordinaria programmmata - abbattimento odori</t>
  </si>
  <si>
    <t>MSD - Manutenzione straordinaria programmata - Impianto di Peschiera Borromeo</t>
  </si>
  <si>
    <t>MSD - Manutenzione straordinaria programmata - Impianto di Pero</t>
  </si>
  <si>
    <t>MSD - Manutenzione straordinaria programmata - Impianto di Cassano d'Adda</t>
  </si>
  <si>
    <t>MSD - Manutenzione straordinaria programmata - Impianto di Truccazzano d'Adda</t>
  </si>
  <si>
    <t>MSF parametrica Amiacque - Normalizzazione allacciamenti</t>
  </si>
  <si>
    <t>Piano di riassetto agglomerato di Parabiago</t>
  </si>
  <si>
    <t>MSF parametrica Amiacque - esecuzione pozzatti ispezione su allacciamenti</t>
  </si>
  <si>
    <t>MSA parametrica Amiacque - perdite idriche RQTI M1</t>
  </si>
  <si>
    <t>MSA parametrica Amiacque - interruzioni servizio RQTI M2</t>
  </si>
  <si>
    <t>MSA parametrica Amiacque - qualitÃ  dell'acqua erogata - RQTI M3</t>
  </si>
  <si>
    <t>MSA - VulnerabilitÃ Â  acquedotti - continuitÃ Â  del servizio - RQTI M2</t>
  </si>
  <si>
    <t>MSA - VulnerabilitÃ Â  acquedotti - qualitÃ Â  dell'acqua erogata - RQTI M3</t>
  </si>
  <si>
    <t>MSAR parametrica Amiacque - Interventi perdite idriche - ATO CMM - RQTI M1</t>
  </si>
  <si>
    <t>MSAR parametrica Amiacque - Interventi continuitÃ Â  del servizio  - ATO CMM -  RQTI M2</t>
  </si>
  <si>
    <t>MSA - Parametrica Amiacque - Manutenzione straordinaria programmata - Centrale Pozzuolo Martesana e dorsali</t>
  </si>
  <si>
    <t>Manutenzioni sedi CAP</t>
  </si>
  <si>
    <t>Intervento volanizzazione Parabiago Via Matteotti</t>
  </si>
  <si>
    <t>Intervento volanizzazione Parabiago Via Foscolo</t>
  </si>
  <si>
    <t>Interventi di manutenzione straordinaria ed adeguamento agglomerato - Truccazzano</t>
  </si>
  <si>
    <t>restauro serbatoio pensile corbetta</t>
  </si>
  <si>
    <t>demolizione parziale serbatoio pensile cassina de pecchi</t>
  </si>
  <si>
    <t>Manutenzione straordinaria biofor imp. Sesto S.G.</t>
  </si>
  <si>
    <t>Progetto ricerva e sviluppo finanziato CE4WE</t>
  </si>
  <si>
    <t>INTERVENTI DI EFFICIENTAMENTO ENERGETICO DEL PROCESSO DEPURATIVO FASE II</t>
  </si>
  <si>
    <t>Sostituzione e/o ricostruzione di macchinari o componenti significativi degli impianti esistenti Vasche + sollevamenti</t>
  </si>
  <si>
    <t>Man.carriponte,sost.imp.elet,lame grassi.Canegrate</t>
  </si>
  <si>
    <t>Sostituzione n.2 carroponti e sedimentatore finale</t>
  </si>
  <si>
    <t>Sostituzione carroponti dissabbiatura e airlift</t>
  </si>
  <si>
    <t>Acquisto n. 6 nuovi bioessicatori Robecco con adegiamento linea trattamenti e adeguamento carosello distribuzione fanghi</t>
  </si>
  <si>
    <t>MSD  Parametrica Amiacque -impianti depurazione CMM - RQTI M5</t>
  </si>
  <si>
    <t>restauro serbatoio pensile Zibido san Giacomo</t>
  </si>
  <si>
    <t>PESCHIERA - Sostituzione reti in vie varie LOTTO 1</t>
  </si>
  <si>
    <t>PESCHIERA - Sostituzione reti in vie varie LOTTO 2</t>
  </si>
  <si>
    <t>San Colombano al Lambro - Ristrutturazione rete fognaria finalizzata alla riduzione acque parassite</t>
  </si>
  <si>
    <t>Piano di potenziamento servizio fognatura in Comune di Marcallo con Casone</t>
  </si>
  <si>
    <t>Piano di Potenziamento Servizio Fognatura - proseguimento PPSF</t>
  </si>
  <si>
    <t>Impianti fotovoltaici - Fase 2</t>
  </si>
  <si>
    <t xml:space="preserve"> Cibersecurity</t>
  </si>
  <si>
    <t xml:space="preserve"> Smartworking</t>
  </si>
  <si>
    <t>Restauro serbatoio pensile Motta Visconti (MI) LocalitÃ Â  Torre San Rocco</t>
  </si>
  <si>
    <t>Manutenzione straordinaria stazione di sollevamento Quinto De Stampi</t>
  </si>
  <si>
    <t>Piano di potenziamento servizio fognatura in Comune di Arconate</t>
  </si>
  <si>
    <t>Piano di riassetto ex. 9534 Seveso Sud</t>
  </si>
  <si>
    <t>Piano di riassetto ex. 9534 Cassano d'Adda</t>
  </si>
  <si>
    <t>Piano di riassetto ex. 9534 Settala</t>
  </si>
  <si>
    <t>Piano di riassetto ex. 9534 S. Giuliano M.se Est+Ovest</t>
  </si>
  <si>
    <t>Piano di riassetto ex. 9534 Locate di Triulzi</t>
  </si>
  <si>
    <t>Piano di riassetto ex. 9534 Milano (Settimo Milanese)</t>
  </si>
  <si>
    <t>Piano di riassetto ex. 9534 Melegnano</t>
  </si>
  <si>
    <t>Piano di riassetto ex. 9534 Salerano sul Lambro</t>
  </si>
  <si>
    <t>Piano di riassetto ex. 9534 Turbigo</t>
  </si>
  <si>
    <t>Piano di riassetto ex. 9534 Zelo Surrigone</t>
  </si>
  <si>
    <t>Piano di riassetto ex. 9534 Motta Visconti</t>
  </si>
  <si>
    <t>Piano di riassetto ex. 9534 Dresano</t>
  </si>
  <si>
    <t>Piano di riassetto ex. 9534 Basiglio</t>
  </si>
  <si>
    <t>Piano di riassetto ex. 9534 Vernate</t>
  </si>
  <si>
    <t>Piano di riassetto ex. 9534 Cisliano</t>
  </si>
  <si>
    <t>Piano di riassetto ex. 9534 Morimondo</t>
  </si>
  <si>
    <t>Piano di riassetto ex. 9534 Besate</t>
  </si>
  <si>
    <t>Piano di riassetto ex. 9534 Ozzero</t>
  </si>
  <si>
    <t>Piano di riassetto ex. 9534 Nosate</t>
  </si>
  <si>
    <t>Piano di riassetto ex. 9534 Abbiategrasso</t>
  </si>
  <si>
    <t>Piano di riassetto ex. 9534 Assago</t>
  </si>
  <si>
    <t>Piano di riassetto ex. 9534 Bareggio</t>
  </si>
  <si>
    <t>Piano di riassetto ex. 9534 Binasco</t>
  </si>
  <si>
    <t>Piano di riassetto ex. 9534 Calvignasco</t>
  </si>
  <si>
    <t>Piano di riassetto ex. 9534 Lacchiarella</t>
  </si>
  <si>
    <t>Piano di riassetto ex. 9534 Peschiera Borromeo</t>
  </si>
  <si>
    <t>Piano di riassetto ex. 9534 Trezzano sul Naviglio</t>
  </si>
  <si>
    <t>Rifacimento rete fognaria in vie varie in comune di Bollate con recapito finale alla depurazione - Lotto II</t>
  </si>
  <si>
    <t>Interventi di risanamento e ripristino funzionale collettori Robecco s/Naviglio (2Â° lotto)</t>
  </si>
  <si>
    <t>DEPURATORE PESCHIERA BORROMEO</t>
  </si>
  <si>
    <t>SANTO STEFANO TICINO</t>
  </si>
  <si>
    <t>POGLIANO MILANESE</t>
  </si>
  <si>
    <t>TRUCCAZZANO D'ADDA</t>
  </si>
  <si>
    <t>DEPURATORE SAN GIULIANO MILANESE EST</t>
  </si>
  <si>
    <t>DEPURATORE SAN GIULIANO MILANESE OVEST</t>
  </si>
  <si>
    <t>DEPURATORE TRUCCAZZANO D'ADDA</t>
  </si>
  <si>
    <t>VERMEZZO CON ZELO SURRIGONE</t>
  </si>
  <si>
    <t>SEDI</t>
  </si>
  <si>
    <t>DEPURATORE TREZZANO SUL NAVIGLIO</t>
  </si>
  <si>
    <t>DEPURATORE SAN COLOMBANO AL LAMBRO</t>
  </si>
  <si>
    <t>BUSTO GAROLFO CANEGRATE</t>
  </si>
  <si>
    <t>CASTANO PRIMO NOSATE</t>
  </si>
  <si>
    <t>POZZUOLO MARTESANA TRUCCAZZANO</t>
  </si>
  <si>
    <t>CASSANO D'ADDA INZAGO</t>
  </si>
  <si>
    <t>CISLIANO GAGGIANO</t>
  </si>
  <si>
    <t>CAMBIAGO MASATE</t>
  </si>
  <si>
    <t>LACCHIARELLA ZIBIO SAN GIACOMO</t>
  </si>
  <si>
    <t>BAREGGIO</t>
  </si>
  <si>
    <t>9440_1</t>
  </si>
  <si>
    <t>9440_2</t>
  </si>
  <si>
    <t>9440_3</t>
  </si>
  <si>
    <t>5739_74</t>
  </si>
  <si>
    <t>Pozzo di prima falda Nerviano</t>
  </si>
  <si>
    <t>6634_11</t>
  </si>
  <si>
    <t>Piezometro Cinisello</t>
  </si>
  <si>
    <t>6634_9</t>
  </si>
  <si>
    <t>9507_6</t>
  </si>
  <si>
    <t>9507_5</t>
  </si>
  <si>
    <t>9046_8</t>
  </si>
  <si>
    <t>9397_13</t>
  </si>
  <si>
    <t>Sostituzione reti in varie via nel comune di Mediglia Lotto 2</t>
  </si>
  <si>
    <t>Sostituzione reti in varie via nel comune di Mediglia Lotto 1</t>
  </si>
  <si>
    <t>Innalzamento muro perimetrale di protezione rischio idraulico</t>
  </si>
  <si>
    <t>9511_1</t>
  </si>
  <si>
    <t>9293_23</t>
  </si>
  <si>
    <t>PPSF - Comune di Pogliano Milanese</t>
  </si>
  <si>
    <t>Piezomentro a protezione pozzo 36-37 c.na Bazzana in Assago</t>
  </si>
  <si>
    <t>9619_7</t>
  </si>
  <si>
    <t>nuova vasca testa impianto ad Abbiategrasso</t>
  </si>
  <si>
    <t>Interventi relaining reti acquedottistiche in comune di Sesto San Giovanni</t>
  </si>
  <si>
    <t>5707_3</t>
  </si>
  <si>
    <t>Spazi comunicazione  interna</t>
  </si>
  <si>
    <t>Opere di alleggerimento e miglioramento funzionale rete fognaria</t>
  </si>
  <si>
    <t>Fornitura e posa in opera bioessiccatore Truccazzano</t>
  </si>
  <si>
    <t>9293_14</t>
  </si>
  <si>
    <t>PPSF - Comune di Magenta</t>
  </si>
  <si>
    <t xml:space="preserve">Risoluzione interferenza acquedotto con Paullese 2 lotto Settala 2 </t>
  </si>
  <si>
    <t>Verifiche strutturali e rifacimenti edifici e coperture impianti di depurazione di Bresso Pero Bareggio Truccazzano e Canegrate</t>
  </si>
  <si>
    <t>Ristrutturazione locali per Laboratorio interanziendale di Legnano</t>
  </si>
  <si>
    <t>Studio di fattibilità per integrazione fabbisogno idrico dei Comuni di Trezzo sull'Adda Grezzago Trezzano Rosa e Vaprio d'Adda</t>
  </si>
  <si>
    <t>9318_2</t>
  </si>
  <si>
    <t>6984_M1_B</t>
  </si>
  <si>
    <t>Sesto recupero Calore</t>
  </si>
  <si>
    <t>Truccazzano cogenerazione  </t>
  </si>
  <si>
    <t>Motori Ie4 da pozzo - lotto 2</t>
  </si>
  <si>
    <t>Fotovoltaico - Fase 3</t>
  </si>
  <si>
    <t>Miniera fosforo</t>
  </si>
  <si>
    <t>Idrogeno</t>
  </si>
  <si>
    <t>Biometano upgrade - Lotto 2</t>
  </si>
  <si>
    <t>Sostituzione reti in fibrocemento - Lotto 2</t>
  </si>
  <si>
    <t>MSA parametrica Amiacque - perdite idriche RQTI M1 - Lotto 2</t>
  </si>
  <si>
    <t>Pozzi per area a verde, uso industriale e pompe di calore (valorizzazione acqua non potabile) - lotto 2</t>
  </si>
  <si>
    <t>Trattamento SBR depuratore Sesto S. Giovanni</t>
  </si>
  <si>
    <t>Opere di alleggerimento di via Cavalese a Canegrate ex. 9031</t>
  </si>
  <si>
    <t>Risoluzione interferenza Dorsale Cornaredo con Varesina CMM</t>
  </si>
  <si>
    <t>impianto di rilancio al servizio di interconnessione Nosate - Castano Primo</t>
  </si>
  <si>
    <t>9620_1</t>
  </si>
  <si>
    <t>6949_29</t>
  </si>
  <si>
    <t>RISANAMENTO DELLA RETE FOGNARIA SULLE VIE ITALIA E DE AMICIS IN COMUNE DI RHO</t>
  </si>
  <si>
    <t>Manutenzione straordinaria gasometro GA2 presso l'impianto di depurazione di Robecco sul Naviglio</t>
  </si>
  <si>
    <t>Nuovo restauro serbatoio pensile Peschiera Borromeo via Manzoni</t>
  </si>
  <si>
    <t>9293_10_2</t>
  </si>
  <si>
    <t>9293_10_3</t>
  </si>
  <si>
    <t>9293_10_4</t>
  </si>
  <si>
    <t>9293_21</t>
  </si>
  <si>
    <t>9293_27</t>
  </si>
  <si>
    <t>9293_20</t>
  </si>
  <si>
    <t>9293_22</t>
  </si>
  <si>
    <t>9293_26</t>
  </si>
  <si>
    <t>9293_33</t>
  </si>
  <si>
    <t>Piano Potenziamento Servizio Fognatura in Comune in Robecchetto con Induno - lotto 1</t>
  </si>
  <si>
    <t>Piano Potenziamento Servizio Fognatura in Comune in Robecchetto con Induno lotto 2</t>
  </si>
  <si>
    <t>Piano Potenziamento Servizio Fognatura in Comune in Robecchetto con Induno lotto 3</t>
  </si>
  <si>
    <t>Piano Potenziamento Servizio Fognatura  in Comune di Cuggiono</t>
  </si>
  <si>
    <t>Piano Potenziamento Servizio Fognatura  in Comune di Cassano d'Adda</t>
  </si>
  <si>
    <t>Piano Potenziamento Servizio Fognatura  in Comune di Legnano</t>
  </si>
  <si>
    <t>Piano Potenziamento Servizio Fognatura  in Comune di Buscate</t>
  </si>
  <si>
    <t>Piano Potenziamento Servizio Fognatura  in Comune di Rho</t>
  </si>
  <si>
    <t>Piano Potenziamento Servizio Fognatura  in Comune di Peschiera Borromeo c.na Fornace</t>
  </si>
  <si>
    <t>5739_77</t>
  </si>
  <si>
    <t>Pozzo di prima falda Cerro al Lambro</t>
  </si>
  <si>
    <t>5739_79</t>
  </si>
  <si>
    <t>Attivazione pozzo prima falda Basiglio</t>
  </si>
  <si>
    <t>6620_2</t>
  </si>
  <si>
    <t>6620_4</t>
  </si>
  <si>
    <t>9270_1</t>
  </si>
  <si>
    <t>9270_2</t>
  </si>
  <si>
    <t>9514_1</t>
  </si>
  <si>
    <t>Risoluzione interferenze fognarie con S.P. EX S.S. 415 Paullese 2°lotto 1°stralcio – FOG05 e FOG07</t>
  </si>
  <si>
    <t>Risoluzione interferenze fognarie con S.P. EX S.S. 415 Paullese 2°lotto 1°stralcio – FOG08 e FOG09</t>
  </si>
  <si>
    <t>Risanamento fognatura via dell'Uomo e via Manzoni - Abbiategrasso</t>
  </si>
  <si>
    <t>Investimenti Contratto IT SaaS CAP-ALFA (FUORI TARIFFA)</t>
  </si>
  <si>
    <t>Altro fuori tariffa</t>
  </si>
  <si>
    <t>5739_82</t>
  </si>
  <si>
    <t>5739_83</t>
  </si>
  <si>
    <t>5739_84</t>
  </si>
  <si>
    <t>5739_81</t>
  </si>
  <si>
    <t>Realizzazione nuovo pozzo prima falda Cornaredo</t>
  </si>
  <si>
    <t>CORNAREDO</t>
  </si>
  <si>
    <t>Realizzazione nuovo pozzo prima falda Sedriano</t>
  </si>
  <si>
    <t>Realizzazione nuovo pozzo prima falda Peschiera Borromeo</t>
  </si>
  <si>
    <t>Realizzazione nuovo pozzo prima falda Motta Visconti</t>
  </si>
  <si>
    <t>9532_1</t>
  </si>
  <si>
    <t>9532_2</t>
  </si>
  <si>
    <t>9536_1</t>
  </si>
  <si>
    <t>9664_2</t>
  </si>
  <si>
    <t>Manutenzione straordinaria rete fognaria via Rotondi</t>
  </si>
  <si>
    <t>Manutenzione straordinaria rete fognaria Via Gramsci</t>
  </si>
  <si>
    <t>Risoluzione delle criticità idrauliche sulla via Per Parabiago e vie Paganini, Mascagni e Boccherini - Lotto I</t>
  </si>
  <si>
    <t>Opere di alleggerimento della rete fognaria in Via Correggio Busto Garolfo</t>
  </si>
  <si>
    <t>9507_11</t>
  </si>
  <si>
    <t>Sostituzione reti in via della Resistenza e altre vie Vimodrone</t>
  </si>
  <si>
    <t>9507_3bis</t>
  </si>
  <si>
    <t>9507_8</t>
  </si>
  <si>
    <t>9507_7</t>
  </si>
  <si>
    <t>Locate Triulzi – Sostituzione reti in vie varie – Lotto 2</t>
  </si>
  <si>
    <t>9536_2</t>
  </si>
  <si>
    <t>Opere di rifacimento e potenziamento rete fognaria vie varie in comune di Besate</t>
  </si>
  <si>
    <t>9622_1</t>
  </si>
  <si>
    <t>9622_2</t>
  </si>
  <si>
    <t>9046_10</t>
  </si>
  <si>
    <t>9046_13</t>
  </si>
  <si>
    <t>9046_12</t>
  </si>
  <si>
    <t>MEDIGLIA PANTIGLIATE</t>
  </si>
  <si>
    <t>9046_11</t>
  </si>
  <si>
    <t>Realizzazione vasca di prima pioggia conforme al RR 6/2019</t>
  </si>
  <si>
    <t>Opere di alleggerimento di via Bellini a Canegrate ex 9031</t>
  </si>
  <si>
    <t>Restauro serbatoio pensile Settala (MI) Località  Premenugo</t>
  </si>
  <si>
    <t>Opere di potenziamento e volanizzazione di via Adige a Canegrate ex 9031</t>
  </si>
  <si>
    <t>Potenziamento e riduzione acque parassite Via Verbano - Abbiategrasso</t>
  </si>
  <si>
    <t>Potenziamento strutturale della rete per risoluzione problematiche ambientali Via Don Tazzoli e Via Arno</t>
  </si>
  <si>
    <t>Adeguamento uscita sistema MBR e canale di bypass depuratore Assago</t>
  </si>
  <si>
    <t>PESCHIERA - Sostituzione reti in vie varie LOTTO 2 - asfalti</t>
  </si>
  <si>
    <t>Locate Triulzi – Sostituzione reti in vie varie – Lotto 1</t>
  </si>
  <si>
    <t>Rifacimento rete acquedotto</t>
  </si>
  <si>
    <t>Potenziamento rete al servizio dell'impianto via Savonarola</t>
  </si>
  <si>
    <t>INVERUNO CUGGIONO</t>
  </si>
  <si>
    <t>9548_1A</t>
  </si>
  <si>
    <t>5739_85</t>
  </si>
  <si>
    <t>GREZZAGO</t>
  </si>
  <si>
    <t>9544_3</t>
  </si>
  <si>
    <t>Nuova interconnessione  9046_11_Inveruno - Cuggiono - interconnessione Cuggiono e Inveruno (ex 9113_16)</t>
  </si>
  <si>
    <t>Nuova interconnessione 9046_12_Mediglia - Pantigliate (ex 9113_17)</t>
  </si>
  <si>
    <t>6634_17</t>
  </si>
  <si>
    <t>5739_86</t>
  </si>
  <si>
    <t>5739_87</t>
  </si>
  <si>
    <t>Completamento pozzo Prima Falda Truccazzano via da vinci</t>
  </si>
  <si>
    <t>Completamento pozzo Prima Falda Truccazzano via Falcone</t>
  </si>
  <si>
    <t>9514_4</t>
  </si>
  <si>
    <t>9514_2</t>
  </si>
  <si>
    <t>Realizzazione Copertura depuratore di Sesto S.G.</t>
  </si>
  <si>
    <t>6634_16</t>
  </si>
  <si>
    <t>Piezometro a protezione dinamica pozzo 28 via Savonarola</t>
  </si>
  <si>
    <t>9544_6</t>
  </si>
  <si>
    <t>9544_13</t>
  </si>
  <si>
    <t>9544_15</t>
  </si>
  <si>
    <t>GESCAL I 023-II 024-Interventi WSP Realizzazione locale per quadri elettrici, recinzione, revamping avampozzo, cambio filtri</t>
  </si>
  <si>
    <t>PADERNO DUGNANO VALLETTE 007 e 009 - Realizzazione nuovo presidio di trattamento per abbattimento LM6</t>
  </si>
  <si>
    <t>S. STEFANO TICINO SERBATOIO 046 - Realizzazione nuovo presidio di potabilizzazione a carbone attivo per solventi</t>
  </si>
  <si>
    <t>Risoluzione interferenze fognarie con RING NORD e RING SUD</t>
  </si>
  <si>
    <t>Realizzazione nuovo pozzo prima falda GREZZAGO</t>
  </si>
  <si>
    <t>impianto di trattamento per Freon n.2 filtri presso l’impianto pozzi 69-70 Cascine Olona Via della Libertà – Settimo Milanese – con ampliamento area impianto esistente</t>
  </si>
  <si>
    <t>5739_88</t>
  </si>
  <si>
    <t>Realizzazione nuovo pozzo prima falda Senago</t>
  </si>
  <si>
    <t>9514_3</t>
  </si>
  <si>
    <t>Risoluzione interferenze fognarie con S.P. EX S.S. 415 Paullese 2°lotto 1°stralcio – FOG08/B</t>
  </si>
  <si>
    <t>Risoluzione interferenze fognarie con S.P. EX S.S. 415 Paullese 2°lotto 1°stralcio – FOG012</t>
  </si>
  <si>
    <t>Potenziamento sezione di disidratazione fanghi e produzione VFA</t>
  </si>
  <si>
    <t>5739_89</t>
  </si>
  <si>
    <t>Realizzazione nuovo pozzo prima falda Gorgonzola</t>
  </si>
  <si>
    <t>Colonnine acqua non potabile</t>
  </si>
  <si>
    <t>9716_Caponago</t>
  </si>
  <si>
    <t>Nuova commessa per risoluzione interferenze  Prov.MB</t>
  </si>
  <si>
    <t>CAPONAGO</t>
  </si>
  <si>
    <t>9507_13</t>
  </si>
  <si>
    <t>Metrotranvia Milano Parco Nord – Seregno, risoluzione interferenza acq fermata in Comune di Bresso Via Vittorio Veneto Ariosto</t>
  </si>
  <si>
    <t>5739_90</t>
  </si>
  <si>
    <t>Realizzazione nuovo pozzo prima falda Noviglio</t>
  </si>
  <si>
    <t>9544_20</t>
  </si>
  <si>
    <t>Nuovo presidio potabilizzaz Rescaldina dall'acqua</t>
  </si>
  <si>
    <t>Depuratore Peschiera Borromeo - PROVVISORIO</t>
  </si>
  <si>
    <t>Riscatto e revamping impianto produzione fertilizzanti</t>
  </si>
  <si>
    <t>Potenziamento rete fognaria edifici ALER Via Treves, 41 - Trezzano s/N</t>
  </si>
  <si>
    <t>9293_AMI_1_ON_1</t>
  </si>
  <si>
    <t>6985_PARAS</t>
  </si>
  <si>
    <t>9028_FPDA_28</t>
  </si>
  <si>
    <t>9028_FPDA_24</t>
  </si>
  <si>
    <t>9028_FPDA_25</t>
  </si>
  <si>
    <t>9293_AMI_1_RESC</t>
  </si>
  <si>
    <t>9028_ON_2</t>
  </si>
  <si>
    <t>9619_MB_FPDA_3</t>
  </si>
  <si>
    <t>9293_AMI_1_ROB_6</t>
  </si>
  <si>
    <t>9028_FPDA_22</t>
  </si>
  <si>
    <t>9028_FPDA_27</t>
  </si>
  <si>
    <t>9293_AMI_4</t>
  </si>
  <si>
    <t>9028_BIN_4</t>
  </si>
  <si>
    <t>9028_ROB_7</t>
  </si>
  <si>
    <t>9028_ROB_12</t>
  </si>
  <si>
    <t>9028_ROB_13</t>
  </si>
  <si>
    <t>9028_SS_3</t>
  </si>
  <si>
    <t>9293_AMI_1_LOC</t>
  </si>
  <si>
    <t>6983_NEW</t>
  </si>
  <si>
    <t>9664_5</t>
  </si>
  <si>
    <t>9028_FPDA_26</t>
  </si>
  <si>
    <t>9664_3</t>
  </si>
  <si>
    <t>5112_1</t>
  </si>
  <si>
    <t>9293_AMI_1_ROB_1</t>
  </si>
  <si>
    <t>9293_AMI_1_ROB_5</t>
  </si>
  <si>
    <t>9293_AMI_1_SS</t>
  </si>
  <si>
    <t>9664_4</t>
  </si>
  <si>
    <t>9293_AMI_1_BAR</t>
  </si>
  <si>
    <t>9293_AMI_1_ON_3</t>
  </si>
  <si>
    <t>9293_AMI_1_ROB_8</t>
  </si>
  <si>
    <t>9293_AMI_1_ROB_9</t>
  </si>
  <si>
    <t>9293_AMI_1_ROB_3</t>
  </si>
  <si>
    <t>9028_BAR_1</t>
  </si>
  <si>
    <t>9028_BIN_1</t>
  </si>
  <si>
    <t>9028_BIN_2</t>
  </si>
  <si>
    <t>9028_BIN_3</t>
  </si>
  <si>
    <t>9028_CAL</t>
  </si>
  <si>
    <t>9028_MEL_1</t>
  </si>
  <si>
    <t>9028_MEL_2</t>
  </si>
  <si>
    <t>9028_MEL_3</t>
  </si>
  <si>
    <t>9028_MEL_4</t>
  </si>
  <si>
    <t>9028_MEL_5</t>
  </si>
  <si>
    <t>9028_ON_1</t>
  </si>
  <si>
    <t>9028_OS_1</t>
  </si>
  <si>
    <t>9028_OS_2</t>
  </si>
  <si>
    <t>9028_OS_3</t>
  </si>
  <si>
    <t>9028_OS_4</t>
  </si>
  <si>
    <t>9028_OS_5</t>
  </si>
  <si>
    <t>9028_OS_6</t>
  </si>
  <si>
    <t>9028_OS_7</t>
  </si>
  <si>
    <t>9028_OS_8</t>
  </si>
  <si>
    <t>9028_OS_9</t>
  </si>
  <si>
    <t>9028_OS_10</t>
  </si>
  <si>
    <t>9028_ROB_3</t>
  </si>
  <si>
    <t>9028_ROB_10</t>
  </si>
  <si>
    <t>9028_SALE_1</t>
  </si>
  <si>
    <t>9028_SALE_2</t>
  </si>
  <si>
    <t>9028_SALE_3</t>
  </si>
  <si>
    <t>9028_SALE_4</t>
  </si>
  <si>
    <t>9028_SALE_5</t>
  </si>
  <si>
    <t>9028_SCOL</t>
  </si>
  <si>
    <t>9028_SETT</t>
  </si>
  <si>
    <t>9028_SS_1</t>
  </si>
  <si>
    <t>9028_SS_2</t>
  </si>
  <si>
    <t>9028_TSN_1</t>
  </si>
  <si>
    <t>9028_TSN_2</t>
  </si>
  <si>
    <t>9028_VERN</t>
  </si>
  <si>
    <t>9028_VIGN</t>
  </si>
  <si>
    <t>9031_ON_3</t>
  </si>
  <si>
    <t>9031_ON_5</t>
  </si>
  <si>
    <t>9031_OS_1</t>
  </si>
  <si>
    <t>9031_OS_2</t>
  </si>
  <si>
    <t>9031_OS_3</t>
  </si>
  <si>
    <t>9031_SS</t>
  </si>
  <si>
    <t>9293_AMI_1_CASS</t>
  </si>
  <si>
    <t>9293_AMI_1_ON_2</t>
  </si>
  <si>
    <t>9293_AMI_1_OS_1</t>
  </si>
  <si>
    <t>9293_AMI_1_ROB_2</t>
  </si>
  <si>
    <t>9293_AMI_1_ROB_4</t>
  </si>
  <si>
    <t>6969_6_1</t>
  </si>
  <si>
    <t>9535_ASS_2</t>
  </si>
  <si>
    <t>9535_ASS_3</t>
  </si>
  <si>
    <t>9535_ASS_4</t>
  </si>
  <si>
    <t>9535_ASS_6</t>
  </si>
  <si>
    <t>9535_DRES</t>
  </si>
  <si>
    <t>9535_LT_1</t>
  </si>
  <si>
    <t>9535_LT_2</t>
  </si>
  <si>
    <t>9535_LT_3</t>
  </si>
  <si>
    <t>9535_ON_2</t>
  </si>
  <si>
    <t>9535_ROB</t>
  </si>
  <si>
    <t>9535_ROZ_1</t>
  </si>
  <si>
    <t>9535_ROZ_2</t>
  </si>
  <si>
    <t>9535_SETT</t>
  </si>
  <si>
    <t>9535_SGE</t>
  </si>
  <si>
    <t>9535_SS_2</t>
  </si>
  <si>
    <t>9535_SS_3</t>
  </si>
  <si>
    <t>9535_SS_4</t>
  </si>
  <si>
    <t>9535_SS_5</t>
  </si>
  <si>
    <t>9535_SS_6</t>
  </si>
  <si>
    <t>9535_SS_7</t>
  </si>
  <si>
    <t>9535_SS_8</t>
  </si>
  <si>
    <t>9535_TSN</t>
  </si>
  <si>
    <t>9535_B_OS_1</t>
  </si>
  <si>
    <t>9535_B_OS_2</t>
  </si>
  <si>
    <t>9535_B_OS_3</t>
  </si>
  <si>
    <t>9535_B_OS_4</t>
  </si>
  <si>
    <t>9535_B_OS_5</t>
  </si>
  <si>
    <t>9535_B_OS_6</t>
  </si>
  <si>
    <t>9535_B_OS_7</t>
  </si>
  <si>
    <t>9535_B_OS_8</t>
  </si>
  <si>
    <t>9535_B_OS_9</t>
  </si>
  <si>
    <t>9535_B_OS_10</t>
  </si>
  <si>
    <t>9535_B_OS_12</t>
  </si>
  <si>
    <t>9535_B_OS_13</t>
  </si>
  <si>
    <t>9293_NEW_ROB_1</t>
  </si>
  <si>
    <t>9293_NEW_ROB_2</t>
  </si>
  <si>
    <t>9293_NEW_ROB_3</t>
  </si>
  <si>
    <t>9293_NEW_TURB</t>
  </si>
  <si>
    <t>9536_ABB</t>
  </si>
  <si>
    <t>9536_ASS_1</t>
  </si>
  <si>
    <t>9536_BAS_1</t>
  </si>
  <si>
    <t>9536_BAS_2</t>
  </si>
  <si>
    <t>9536_BESA</t>
  </si>
  <si>
    <t>9536_BIN</t>
  </si>
  <si>
    <t>9536_CAL</t>
  </si>
  <si>
    <t>9536_CISL</t>
  </si>
  <si>
    <t>9536_DRES_1</t>
  </si>
  <si>
    <t>9536_DRES_2</t>
  </si>
  <si>
    <t>9536_GAGG_1</t>
  </si>
  <si>
    <t>9536_GAGG_3</t>
  </si>
  <si>
    <t>9536_GUDO</t>
  </si>
  <si>
    <t>9536_LACC</t>
  </si>
  <si>
    <t>9536_LT</t>
  </si>
  <si>
    <t>9536_OS_1</t>
  </si>
  <si>
    <t>9536_OS_2</t>
  </si>
  <si>
    <t>9536_OZZ</t>
  </si>
  <si>
    <t>9536_ROB</t>
  </si>
  <si>
    <t>9536_SETT</t>
  </si>
  <si>
    <t>9536_SGO</t>
  </si>
  <si>
    <t>9536_TRUCC</t>
  </si>
  <si>
    <t>9536_TSN</t>
  </si>
  <si>
    <t>9536_TURB</t>
  </si>
  <si>
    <t>9536_VERN_1</t>
  </si>
  <si>
    <t>9536_VERN_2</t>
  </si>
  <si>
    <t>9536_ZELO</t>
  </si>
  <si>
    <t>9517_2</t>
  </si>
  <si>
    <t>9517_3</t>
  </si>
  <si>
    <t>9517_4</t>
  </si>
  <si>
    <t>9626_1</t>
  </si>
  <si>
    <t>9536_FPDA_7</t>
  </si>
  <si>
    <t>9536_FPDA_8</t>
  </si>
  <si>
    <t>9536_FPDA_14</t>
  </si>
  <si>
    <t>9536_FPDA_15</t>
  </si>
  <si>
    <t>9536_FPDA_16</t>
  </si>
  <si>
    <t>9028_FPDA_1</t>
  </si>
  <si>
    <t>9028_FPDA_2</t>
  </si>
  <si>
    <t>9028_FPDA_3</t>
  </si>
  <si>
    <t>9028_FPDA_4</t>
  </si>
  <si>
    <t>9028_FPDA_5</t>
  </si>
  <si>
    <t>9028_FPDA_6</t>
  </si>
  <si>
    <t>9028_FPDA_7</t>
  </si>
  <si>
    <t>9028_FPDA_8</t>
  </si>
  <si>
    <t>9028_FPDA_9</t>
  </si>
  <si>
    <t>9028_FPDA_10</t>
  </si>
  <si>
    <t>9028_FPDA_11</t>
  </si>
  <si>
    <t>9028_FPDA_12</t>
  </si>
  <si>
    <t>9028_FPDA_13</t>
  </si>
  <si>
    <t>9028_FPDA_14</t>
  </si>
  <si>
    <t>9028_FPDA_15</t>
  </si>
  <si>
    <t>9028_FPDA_16</t>
  </si>
  <si>
    <t>9028_FPDA_17</t>
  </si>
  <si>
    <t>9028_FPDA_18</t>
  </si>
  <si>
    <t>9028_FPDA_19</t>
  </si>
  <si>
    <t>9028_FPDA_20</t>
  </si>
  <si>
    <t>9028_FPDA_21</t>
  </si>
  <si>
    <t>9685_FPDA_1</t>
  </si>
  <si>
    <t>9685_FPDA_2</t>
  </si>
  <si>
    <t>9685_FPDA_4</t>
  </si>
  <si>
    <t>9685_FPDA_5</t>
  </si>
  <si>
    <t>9685_FPDA_6</t>
  </si>
  <si>
    <t>9685_FPDA_7</t>
  </si>
  <si>
    <t>9685_FPDA_8</t>
  </si>
  <si>
    <t>9685_FPDA_9</t>
  </si>
  <si>
    <t>9685_FPDA_10</t>
  </si>
  <si>
    <t>9685_FPDA_12</t>
  </si>
  <si>
    <t>9028_AMI_SF1</t>
  </si>
  <si>
    <t>9028_AMI_SF2</t>
  </si>
  <si>
    <t>9685_FPDA_13</t>
  </si>
  <si>
    <t>9685_FPDA_15</t>
  </si>
  <si>
    <t>9691_FPDA</t>
  </si>
  <si>
    <t>9028_FPDA_23</t>
  </si>
  <si>
    <t>9293_NEW2</t>
  </si>
  <si>
    <t>9524_FT</t>
  </si>
  <si>
    <t>9535_ON_3</t>
  </si>
  <si>
    <t>LaserWall</t>
  </si>
  <si>
    <t>Piano d'Azione verifiche elettriche Case dell'acqua</t>
  </si>
  <si>
    <t>Piano di potenziamento servizio fognatura</t>
  </si>
  <si>
    <t>Interventi puntuali e risolutivi per la riduzione delle acque parassite in fognatura</t>
  </si>
  <si>
    <t>Eliminazione Scarichi Fognari e nuovo collegamento rete mista</t>
  </si>
  <si>
    <t>Potenziamento reti fognarie - Agglomerato di PARABIAGO / RESCALDINA</t>
  </si>
  <si>
    <t>Adeguamento sfioratore conforme a RR 06/2019</t>
  </si>
  <si>
    <t>Vasca a testa impianto depuratore di Truccazzano</t>
  </si>
  <si>
    <t>9293_18-Piano Potenziamento Servizio Fognatura</t>
  </si>
  <si>
    <t>Potenziamento reti fognarie - Trezzo sull'Adda</t>
  </si>
  <si>
    <t>Potenziamento reti fognarie - Agglomerato di LOCATE DI TRIULZI</t>
  </si>
  <si>
    <t>parametrica scarichi fognari a cura di Amiacque</t>
  </si>
  <si>
    <t>Opere di alleggerimento della rete fognaria in Via Partigiani</t>
  </si>
  <si>
    <t xml:space="preserve">IS22 - Disconnessione rete meteorica di Via Carlo Urbani con recapito in pozzi disperdenti </t>
  </si>
  <si>
    <t>Campagna di monitoraggio per una più corretta stima delle portate parassite</t>
  </si>
  <si>
    <t>9293_17-Piano Potenziamento Servizio Fognatura</t>
  </si>
  <si>
    <t>Piano d'Azione verifiche elettriche PPF (pozzi prima falda)</t>
  </si>
  <si>
    <t>9293_6-Piano Potenziamento Servizio Fognatura</t>
  </si>
  <si>
    <t>Potenziamento reti fognarie - Agglomerato di SEVESO SUD</t>
  </si>
  <si>
    <t>IS03 - Disconnessione idraulica con recapito in suolo e primi strati del sottosuolo (pozzi drenanti/disperdenti) e conseguente alleggerimento delle portate</t>
  </si>
  <si>
    <t>Potenziamento reti fognarie - Agglomerato di BAREGGIO</t>
  </si>
  <si>
    <t>Piano Potenziamento servizio Fognatura</t>
  </si>
  <si>
    <t>9293_9-Piano Potenziamento Servizio Fognatura</t>
  </si>
  <si>
    <t>9293_10-Piano Potenziamento Servizio Fognatura</t>
  </si>
  <si>
    <t>9293_25-Piano Potenziamento Servizio Fognatura</t>
  </si>
  <si>
    <t>Chiusura sfioratore</t>
  </si>
  <si>
    <t>interventi urgenti normalizzazione sfiori - agglomerato di CALVIGNASCO</t>
  </si>
  <si>
    <t>interventi urgenti normalizzazione sfiori - agglomerato di SAN COLOMBANO AL LAMBRO</t>
  </si>
  <si>
    <t>interventi urgenti normalizzazione sfiori - agglomerato di SETTALA</t>
  </si>
  <si>
    <t>Adeguamento SS collegata allo sfioratore non conforme ID 4381</t>
  </si>
  <si>
    <t>interventi urgenti normalizzazione sfiori - agglomerato di TRUCCAZZANO</t>
  </si>
  <si>
    <t>interventi urgenti normalizzazione sfiori - agglomerato di VERNATE</t>
  </si>
  <si>
    <t>Realizzazione vasca di prima pioggia conforme al RR 6/2019 Via Dell'Acqua / Via per San Vittore Olona</t>
  </si>
  <si>
    <t>Adeguamento Vasca disperdente di via Pastrengo Via Pastrengo</t>
  </si>
  <si>
    <t>Realizzazione vasca di laminazione</t>
  </si>
  <si>
    <t>Adeguamento e/o potenziamento vasche di volanizzazione al servizio di infrastrutture fognarie - agglomerato SEVESO SUD</t>
  </si>
  <si>
    <t>Potenziamento reti fognarie - Agglomerato di CASSANO D'ADDA</t>
  </si>
  <si>
    <t>Piano Potenziamento Servizio Fognatura</t>
  </si>
  <si>
    <t>Adeguamento vasca di prima pioggia conformemente a RR 06/2019</t>
  </si>
  <si>
    <t>Interventi di volanizzazione da piani di riassetto di cui al RR 6/2019 - Agglomerato DRESANO</t>
  </si>
  <si>
    <t>Interventi di volanizzazione da piani di riassetto di cui al RR 6/2019 - Agglomerato ROBECCO SUL NAVIGLIO</t>
  </si>
  <si>
    <t>Interventi di volanizzazione da piani di riassetto di cui al RR 6/2019 - Agglomerato SETTALA</t>
  </si>
  <si>
    <t>Interventi di volanizzazione da piani di riassetto di cui al RR 6/2019 - Agglomerato SAN GIULIANO EST</t>
  </si>
  <si>
    <t>Interventi di volanizzazione da piani di riassetto di cui al RR 6/2019 - Agglomerato TREZZANO SUL NAVIGLIO</t>
  </si>
  <si>
    <t>Piano di Potenziamento Servizio Fognatura - Agglomerato di TURBIGO</t>
  </si>
  <si>
    <t>Interventi di rifacimento reti e collettori fognari, relining e riduzione acque parassite - Agglomerato di ABBIATEGRASSO</t>
  </si>
  <si>
    <t>Riduzione acque parassite con opere di rifacimento e relining di collettori esistenti</t>
  </si>
  <si>
    <t>Rifacimento nodo idraulico by-pass dell’impianto e installazione di valvola a clapet per evitare rigurgiti della Roggia Speziana in rete</t>
  </si>
  <si>
    <t>Interventi di rifacimento reti e collettori fognari, relining e riduzione acque parassite - Agglomerato di BESATE</t>
  </si>
  <si>
    <t>Interventi di rifacimento reti e collettori fognari, relining e riduzione acque parassite - Agglomerato di BINASCO</t>
  </si>
  <si>
    <t>Interventi di rifacimento reti e collettori fognari, relining e riduzione acque parassite - Agglomerato di CALVIGNASCO</t>
  </si>
  <si>
    <t>Interventi di rifacimento reti e collettori fognari, relining e riduzione acque parassite - Agglomerato di CISLIANO</t>
  </si>
  <si>
    <t>Adeguamento stazione di sollevamento n.439 al fine di sollevare a depurazione 1500 l/AE*gg</t>
  </si>
  <si>
    <t>Adeguamento premente stazione di sollevamento n.439 al fine di sollevare a depurazione 1500 l/AE*gg</t>
  </si>
  <si>
    <t>Riduzione acque parassite con opere di rifacimento e relining di collettori esistenti - Capoluogo</t>
  </si>
  <si>
    <t>Riduzione acque parassite con opere di rifacimento e relining di collettori esistenti - San Vito</t>
  </si>
  <si>
    <t>Interventi di rifacimento reti e collettori fognari, relining e riduzione acque parassite - Agglomerato di GUDO VISCONTI</t>
  </si>
  <si>
    <t>Interventi di rifacimento reti e collettori fognari, relining e riduzione acque parassite - Agglomerato di LACCHIARELLA</t>
  </si>
  <si>
    <t>Interventi di rifacimento reti e collettori fognari, relining e riduzione acque parassite - Agglomerato di LOCATE DI TRIULZI</t>
  </si>
  <si>
    <t>Lavori di rifacimento del collegamento alla vasca volano L2</t>
  </si>
  <si>
    <t>Lavori di rifacimento del collegamento alla vasca ex Villaggio INA</t>
  </si>
  <si>
    <t>Interventi di rifacimento reti e collettori fognari, relining e riduzione acque parassite - Agglomerato di OZZERO</t>
  </si>
  <si>
    <t>Interventi di rifacimento reti e collettori fognari, relining e riduzione acque parassite - Agglomerato di ROBECCO SUL NAVIGLIO</t>
  </si>
  <si>
    <t>Interventi di rifacimento reti e collettori fognari, relining e riduzione acque parassite - Agglomerato di SETTALA</t>
  </si>
  <si>
    <t>Interventi di rifacimento reti e collettori fognari, relining e riduzione acque parassite - Agglomerato di SAN GIULIANO OVEST</t>
  </si>
  <si>
    <t>Interventi di rifacimento reti e collettori fognari, relining e riduzione acque parassite - Agglomerato di TRUCCAZZANO</t>
  </si>
  <si>
    <t>Interventi di rifacimento reti e collettori fognari, relining e riduzione acque parassite - Agglomerato di TREZZANO SUL NAVIGLIO</t>
  </si>
  <si>
    <t>Interventi di rifacimento reti e collettori fognari, relining e riduzione acque parassite - Agglomerato di TURBIGO</t>
  </si>
  <si>
    <t>Adeguamento stazione di sollevamento n.315 al fine di sollevare a depurazione 1500 l/AE*gg</t>
  </si>
  <si>
    <t>Interventi di rifacimento reti e collettori fognari, relining e riduzione acque parassite - Agglomerato di ZELO SURRIGONE</t>
  </si>
  <si>
    <t>Realizzazione stazione di sollevamento reflui agglomerato di Dresano alla rete Vizzolo</t>
  </si>
  <si>
    <t>Realizzazione collettamento alla rete di Vizzolo Predabissi ed eventuali rilanci</t>
  </si>
  <si>
    <t>Adeguamento della fognatura di Vizzolo Predabissi a seguito di dismissione del depuratore di Dresano</t>
  </si>
  <si>
    <t>Piano di riassetto ex. 9534 S. Giuliano M.se Ovest</t>
  </si>
  <si>
    <t>Riduzione acque parassite con opere di rifacimento e relining di collettori esistenti - intero agglomerato</t>
  </si>
  <si>
    <t>Adeguamento SS collegata allo sfioratore non conforme ID 363</t>
  </si>
  <si>
    <t>Adeguamento SS collegata allo sfioratore conforme ID 1574</t>
  </si>
  <si>
    <t>Risoluzione scarichi diretti in CIS</t>
  </si>
  <si>
    <t>adeguamento sfioratore conforme a RR 06/2019</t>
  </si>
  <si>
    <t>Adeguamento vasca di prima pioggia e disperdente</t>
  </si>
  <si>
    <t>Dismissione pozzetto disperdente con  commistione acque bianche ed acque nere e collettamento alla rete esistente</t>
  </si>
  <si>
    <t>Ripristino di sfioratore occluso durante i lavori di rifacimento della linea ferroviaria</t>
  </si>
  <si>
    <t>Dismissione pozzi perdenti interferenti con la fascia di rispetto del pozzo ad uso potabile - intero agglomerato</t>
  </si>
  <si>
    <t>Sfioratore 363</t>
  </si>
  <si>
    <t>Sfioratore 416</t>
  </si>
  <si>
    <t>Riqualificazione del fontanile Briocco di Rho</t>
  </si>
  <si>
    <t>Eliminazione Scarichi Fognari</t>
  </si>
  <si>
    <t>Rifacimento reti fognarie</t>
  </si>
  <si>
    <t>Piano di Potenziamento Servizio Fognatura - proseguimento PPSF 2</t>
  </si>
  <si>
    <t>sviluppo filiera biometano a matrici organiche (Kyoto) Fuori Tariffa</t>
  </si>
  <si>
    <t>Installazione e conduzione 12 bioessiccatori presso dep. ALFA</t>
  </si>
  <si>
    <t>Installazione 5 bioessiccatori dep. PERO</t>
  </si>
  <si>
    <t>Realizzazione sistema caricamento fanghi palabili in digestione</t>
  </si>
  <si>
    <t>Sviluppo set dashboard per la gestione del SII</t>
  </si>
  <si>
    <t>risoluzione interferenze fognarie Paullese fog10 e fog11</t>
  </si>
  <si>
    <t>Risoluzione interferenza acquedotto con SP Ex SS 415 Paullese</t>
  </si>
  <si>
    <t>progettazione e realizzazione interventi quartiere ben-essere azioni pilota acque deflussi e opere connesse e riqualificazione piazza dei martiri funzionali al s.i.i.</t>
  </si>
  <si>
    <t>Realizzazione di una vasca volano con comparto di prima pioggia, conforme al RR 06/2019, a servizio dell’agglomerato Olona Nord presso via Gilardelli in comune di Legnano</t>
  </si>
  <si>
    <t>Sesto - Impianto valorizzazione energetica fanghi con pre essiccamento testa impianto</t>
  </si>
  <si>
    <t>Completamento interconnessione Pozzuolo-Inzago-Cassano-Vaprio</t>
  </si>
  <si>
    <t>Nuovo Pozzo ad Arluno</t>
  </si>
  <si>
    <t>realizzazione piezometro Gaggiano via Europa4</t>
  </si>
  <si>
    <t>Alleggerimento fognario via Dalla Chiesa</t>
  </si>
  <si>
    <t>Risoluzione interferenze fognarie con S.P. EX S.S. 415 Paullese 2°lotto 1°stralcio – FOG01, FOG02 e FOG04-con fondi dalla 6949</t>
  </si>
  <si>
    <t>DEPURATORE GUDO VISCONTI</t>
  </si>
  <si>
    <t>DEPURATORE DI ASSAGO</t>
  </si>
  <si>
    <t>DEPURATORE DI CALVIGNASCO</t>
  </si>
  <si>
    <t>DEPURATORE DI LOCATE DI TRIULZI</t>
  </si>
  <si>
    <t>DEPURATORE DI OZZERO</t>
  </si>
  <si>
    <t>OSSONA</t>
  </si>
  <si>
    <t>DEPURATORE DI SAN COLOMBANO AL LAMBRO</t>
  </si>
  <si>
    <t>DEPURATORE DI SETTALA</t>
  </si>
  <si>
    <t>DEPURATORE DI SAN GIULIANO EST</t>
  </si>
  <si>
    <t>DEPURATORE DI SAN GIULIANO OVEST</t>
  </si>
  <si>
    <t>DEPURATORE DI TRUCCAZZANO D'ADDA</t>
  </si>
  <si>
    <t>DEPURATORE DI TURBIGO</t>
  </si>
  <si>
    <t>DEPURATORE DI VERNATE</t>
  </si>
  <si>
    <t>DEPURATORE DI TRUCCAZZANO</t>
  </si>
  <si>
    <t>DEPURATORE DI ROBECCO SUL NAVIGLIO</t>
  </si>
  <si>
    <t>DEPURATORE DI BRESSO</t>
  </si>
  <si>
    <t>DEPURATORE DI DRESANO</t>
  </si>
  <si>
    <t>DEPURATORE DI TREZZANO SUL NAVIGLIO</t>
  </si>
  <si>
    <t xml:space="preserve">CORBETTA </t>
  </si>
  <si>
    <t>DEPURATORE DI ABBIATEGRASSO</t>
  </si>
  <si>
    <t>DEPURATORE DI BASIGLIO</t>
  </si>
  <si>
    <t>DEPURATORE DI BESATE</t>
  </si>
  <si>
    <t>DEPURATORE DI BINASCO</t>
  </si>
  <si>
    <t>DEPURATORE DI CISLIANO</t>
  </si>
  <si>
    <t>DEPURATORE DI GUDO VISCONTI</t>
  </si>
  <si>
    <t>DEPURATORE DI LACCHIARELLA</t>
  </si>
  <si>
    <t>DEPURATORE DI ZELO SURRIGONE</t>
  </si>
  <si>
    <t>AGGLOMERATO ABBIATEGRASSO</t>
  </si>
  <si>
    <t>AGGLOMERATO ASSAGO</t>
  </si>
  <si>
    <t>AGGLOMERATO GAGGIANO - VIGANO</t>
  </si>
  <si>
    <t>AGGLOMERATO GAGGIANO- SAN VITO</t>
  </si>
  <si>
    <t>AGGLOMERATO GUDO VISCONTI</t>
  </si>
  <si>
    <t>AGGLOMERATO SETTALA</t>
  </si>
  <si>
    <t>AGGLOMERATO TREZZANO SUL NAVIGLIO</t>
  </si>
  <si>
    <t>AGGLOMERATO TRUCCAZZANO</t>
  </si>
  <si>
    <t>PIOLTELLO</t>
  </si>
  <si>
    <t>AGGLOMERATO CISLIANO</t>
  </si>
  <si>
    <t>AGGLOMERATO MOTTA VISCONTI</t>
  </si>
  <si>
    <t>AGGLOMERATO OLONA SUD - PERO</t>
  </si>
  <si>
    <t>AGGLOMERATO OZZERO</t>
  </si>
  <si>
    <t>AGGLOMERATO PARABIAGO / RESCALDINA</t>
  </si>
  <si>
    <t>AGGLOMERATO PESCHIERA BORROMEO</t>
  </si>
  <si>
    <t>AGGLOMERATO SALERANO SUL LAMBRO</t>
  </si>
  <si>
    <t>AGGLOMERATO SAN GIULIANO EST</t>
  </si>
  <si>
    <t>DEPURATORE DI PERO</t>
  </si>
  <si>
    <t>PAULLO SETTALA</t>
  </si>
  <si>
    <t>Progetti sostenibilità reti non potabili nei comuni di Bresso (Parco Nord) e Rho</t>
  </si>
  <si>
    <t xml:space="preserve">SESTO VIALE ITALIA Nuovo pozzo </t>
  </si>
  <si>
    <t>Risanamento reti acquedottovia Milano manzoni/mazzini</t>
  </si>
  <si>
    <t>SERVIZIO</t>
  </si>
  <si>
    <t>Numero Commessa</t>
  </si>
  <si>
    <t>Descrizione Commessa</t>
  </si>
  <si>
    <t>Indicatori RQTI</t>
  </si>
  <si>
    <t>Annualità
2022 €</t>
  </si>
  <si>
    <t>Annualità
2023 €</t>
  </si>
  <si>
    <t>Annualità
2024 €</t>
  </si>
  <si>
    <t>Annualità
2025 €</t>
  </si>
  <si>
    <t>Annualità
2026 €</t>
  </si>
  <si>
    <t>TOTALE GENERALE PIANO INVESTIMENTI</t>
  </si>
  <si>
    <t>Economie circolari complementari (GREEN DEAL)</t>
  </si>
  <si>
    <t xml:space="preserve">ALTRO FUORI TARIFFA </t>
  </si>
  <si>
    <t>ALTRO Altri obiettivi Qualità Contrattuale RQSII</t>
  </si>
  <si>
    <t>ALTRO Altri obiettivi diversi dagli standard RQTI-RQSII</t>
  </si>
  <si>
    <t>PIANO INVESTIMENTI 2022 - 2026 GRUPPO CAP - DETTAGLI</t>
  </si>
  <si>
    <t>INDICATORE RQTI</t>
  </si>
  <si>
    <t>Totale</t>
  </si>
  <si>
    <t>PIANO INVESTIMENTI 2022 - 2026 GRUPPO CAP</t>
  </si>
  <si>
    <t>INDICATORI 2022-2026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</si>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</sst>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(* #,##0.00_);_(* \(#,##0.00\);_(* &quot;-&quot;??_);_(@_)"/>
    <numFmt numFmtId="166" formatCode="_(* #,##0_);_(* \(#,##0\);_(* &quot;-&quot;??_);_(@_)"/>
    <numFmt numFmtId="167" formatCode="0.0%"/>
    <numFmt numFmtId="169" formatCode="_-[$€-2]\ * #,##0.00_-;\-[$€-2]\ * #,##0.00_-;_-[$€-2]\ * &quot;-&quot;??_-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CCCC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7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5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8" borderId="0" applyNumberFormat="0" applyBorder="0" applyAlignment="0" applyProtection="0"/>
    <xf numFmtId="0" fontId="6" fillId="24" borderId="0" applyNumberFormat="0" applyBorder="0" applyAlignment="0" applyProtection="0"/>
    <xf numFmtId="0" fontId="7" fillId="9" borderId="0" applyNumberFormat="0" applyBorder="0" applyAlignment="0" applyProtection="0"/>
    <xf numFmtId="0" fontId="8" fillId="12" borderId="3" applyNumberFormat="0" applyAlignment="0" applyProtection="0"/>
    <xf numFmtId="0" fontId="8" fillId="4" borderId="3" applyNumberFormat="0" applyAlignment="0" applyProtection="0"/>
    <xf numFmtId="0" fontId="9" fillId="0" borderId="4" applyNumberFormat="0" applyFill="0" applyAlignment="0" applyProtection="0"/>
    <xf numFmtId="0" fontId="10" fillId="25" borderId="5" applyNumberFormat="0" applyAlignment="0" applyProtection="0"/>
    <xf numFmtId="0" fontId="10" fillId="25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0" borderId="0" applyNumberFormat="0" applyBorder="0" applyAlignment="0" applyProtection="0"/>
    <xf numFmtId="0" fontId="6" fillId="18" borderId="0" applyNumberFormat="0" applyBorder="0" applyAlignment="0" applyProtection="0"/>
    <xf numFmtId="0" fontId="6" fillId="24" borderId="0" applyNumberFormat="0" applyBorder="0" applyAlignment="0" applyProtection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3" applyNumberFormat="0" applyAlignment="0" applyProtection="0"/>
    <xf numFmtId="0" fontId="9" fillId="0" borderId="4" applyNumberFormat="0" applyFill="0" applyAlignment="0" applyProtection="0"/>
    <xf numFmtId="41" fontId="1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6" borderId="9" applyNumberFormat="0" applyFont="0" applyAlignment="0" applyProtection="0"/>
    <xf numFmtId="0" fontId="13" fillId="6" borderId="9" applyNumberFormat="0" applyFont="0" applyAlignment="0" applyProtection="0"/>
    <xf numFmtId="0" fontId="13" fillId="6" borderId="9" applyNumberFormat="0" applyFont="0" applyAlignment="0" applyProtection="0"/>
    <xf numFmtId="0" fontId="13" fillId="6" borderId="9" applyNumberFormat="0" applyFont="0" applyAlignment="0" applyProtection="0"/>
    <xf numFmtId="0" fontId="21" fillId="12" borderId="10" applyNumberFormat="0" applyAlignment="0" applyProtection="0"/>
    <xf numFmtId="9" fontId="1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0" borderId="7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0" fontId="28" fillId="0" borderId="14" applyNumberFormat="0" applyFill="0" applyAlignment="0" applyProtection="0"/>
    <xf numFmtId="0" fontId="29" fillId="9" borderId="0" applyNumberFormat="0" applyBorder="0" applyAlignment="0" applyProtection="0"/>
    <xf numFmtId="0" fontId="15" fillId="10" borderId="0" applyNumberFormat="0" applyBorder="0" applyAlignment="0" applyProtection="0"/>
    <xf numFmtId="0" fontId="2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9" fillId="0" borderId="0"/>
    <xf numFmtId="0" fontId="64" fillId="0" borderId="0"/>
    <xf numFmtId="0" fontId="65" fillId="0" borderId="0"/>
    <xf numFmtId="43" fontId="6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7">
    <xf numFmtId="0" fontId="0" fillId="0" borderId="0" xfId="0"/>
    <xf numFmtId="0" fontId="34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36" fillId="0" borderId="0" xfId="0" applyFont="1" applyAlignment="1" applyProtection="1">
      <alignment horizontal="center" wrapText="1"/>
      <protection locked="0"/>
    </xf>
    <xf numFmtId="0" fontId="42" fillId="0" borderId="0" xfId="0" applyFont="1" applyProtection="1">
      <protection locked="0"/>
    </xf>
    <xf numFmtId="165" fontId="38" fillId="0" borderId="0" xfId="1" applyFont="1" applyProtection="1">
      <protection locked="0"/>
    </xf>
    <xf numFmtId="0" fontId="37" fillId="0" borderId="0" xfId="0" applyFont="1" applyProtection="1">
      <protection locked="0"/>
    </xf>
    <xf numFmtId="165" fontId="34" fillId="0" borderId="0" xfId="1" applyFont="1"/>
    <xf numFmtId="166" fontId="44" fillId="0" borderId="0" xfId="1" applyNumberFormat="1" applyFont="1"/>
    <xf numFmtId="165" fontId="37" fillId="0" borderId="0" xfId="1" applyFont="1"/>
    <xf numFmtId="166" fontId="37" fillId="0" borderId="0" xfId="1" applyNumberFormat="1" applyFont="1"/>
    <xf numFmtId="0" fontId="34" fillId="0" borderId="0" xfId="0" applyFont="1"/>
    <xf numFmtId="0" fontId="36" fillId="0" borderId="0" xfId="0" applyFont="1" applyAlignment="1">
      <alignment horizontal="center" wrapText="1"/>
    </xf>
    <xf numFmtId="0" fontId="37" fillId="0" borderId="0" xfId="0" applyFont="1"/>
    <xf numFmtId="165" fontId="45" fillId="0" borderId="0" xfId="1" applyFont="1" applyAlignment="1">
      <alignment horizontal="center" wrapText="1"/>
    </xf>
    <xf numFmtId="165" fontId="4" fillId="0" borderId="0" xfId="1" applyFont="1" applyAlignment="1">
      <alignment horizontal="center" wrapText="1"/>
    </xf>
    <xf numFmtId="166" fontId="43" fillId="0" borderId="0" xfId="1" applyNumberFormat="1" applyFont="1" applyAlignment="1">
      <alignment vertical="center"/>
    </xf>
    <xf numFmtId="49" fontId="34" fillId="0" borderId="0" xfId="0" applyNumberFormat="1" applyFont="1" applyAlignment="1">
      <alignment horizontal="left" vertical="top"/>
    </xf>
    <xf numFmtId="49" fontId="36" fillId="0" borderId="0" xfId="0" applyNumberFormat="1" applyFont="1" applyAlignment="1">
      <alignment horizontal="left" vertical="top" wrapText="1"/>
    </xf>
    <xf numFmtId="49" fontId="37" fillId="0" borderId="0" xfId="0" applyNumberFormat="1" applyFont="1" applyAlignment="1">
      <alignment horizontal="left" vertical="top"/>
    </xf>
    <xf numFmtId="166" fontId="39" fillId="0" borderId="0" xfId="1" applyNumberFormat="1" applyFont="1" applyAlignment="1">
      <alignment horizontal="left" vertical="top" wrapText="1"/>
    </xf>
    <xf numFmtId="166" fontId="39" fillId="0" borderId="0" xfId="1" applyNumberFormat="1" applyFont="1" applyAlignment="1">
      <alignment horizontal="left"/>
    </xf>
    <xf numFmtId="165" fontId="38" fillId="0" borderId="0" xfId="1" applyFont="1"/>
    <xf numFmtId="0" fontId="40" fillId="0" borderId="0" xfId="1" applyNumberFormat="1" applyFont="1" applyAlignment="1" applyProtection="1">
      <alignment wrapText="1"/>
      <protection locked="0"/>
    </xf>
    <xf numFmtId="166" fontId="46" fillId="0" borderId="0" xfId="1" applyNumberFormat="1" applyFont="1"/>
    <xf numFmtId="165" fontId="33" fillId="0" borderId="0" xfId="1" applyFont="1" applyProtection="1">
      <protection locked="0"/>
    </xf>
    <xf numFmtId="165" fontId="38" fillId="0" borderId="0" xfId="1" applyFont="1" applyAlignment="1">
      <alignment horizontal="left" vertical="top"/>
    </xf>
    <xf numFmtId="165" fontId="40" fillId="0" borderId="0" xfId="1" applyFont="1"/>
    <xf numFmtId="0" fontId="0" fillId="0" borderId="0" xfId="0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37" fillId="0" borderId="1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165" fontId="32" fillId="0" borderId="0" xfId="1" applyFont="1" applyAlignment="1" applyProtection="1">
      <alignment horizontal="center"/>
      <protection locked="0"/>
    </xf>
    <xf numFmtId="166" fontId="43" fillId="0" borderId="0" xfId="1" applyNumberFormat="1" applyFont="1" applyFill="1" applyAlignment="1">
      <alignment vertical="center"/>
    </xf>
    <xf numFmtId="166" fontId="44" fillId="0" borderId="0" xfId="1" applyNumberFormat="1" applyFont="1" applyFill="1"/>
    <xf numFmtId="0" fontId="0" fillId="0" borderId="0" xfId="0" applyFill="1" applyAlignment="1" applyProtection="1">
      <alignment horizontal="center"/>
      <protection locked="0"/>
    </xf>
    <xf numFmtId="0" fontId="34" fillId="0" borderId="0" xfId="0" applyFont="1" applyFill="1" applyProtection="1">
      <protection locked="0"/>
    </xf>
    <xf numFmtId="0" fontId="37" fillId="0" borderId="0" xfId="0" applyFont="1" applyFill="1" applyAlignment="1" applyProtection="1">
      <alignment horizontal="center"/>
      <protection locked="0"/>
    </xf>
    <xf numFmtId="0" fontId="37" fillId="0" borderId="0" xfId="0" applyFont="1" applyFill="1" applyProtection="1">
      <protection locked="0"/>
    </xf>
    <xf numFmtId="0" fontId="40" fillId="0" borderId="0" xfId="1" applyNumberFormat="1" applyFont="1" applyFill="1" applyAlignment="1" applyProtection="1">
      <alignment wrapText="1"/>
      <protection locked="0"/>
    </xf>
    <xf numFmtId="166" fontId="39" fillId="0" borderId="0" xfId="1" applyNumberFormat="1" applyFont="1" applyFill="1" applyAlignment="1">
      <alignment horizontal="left" vertical="top" wrapText="1"/>
    </xf>
    <xf numFmtId="165" fontId="37" fillId="0" borderId="0" xfId="1" applyFont="1" applyFill="1"/>
    <xf numFmtId="166" fontId="37" fillId="0" borderId="0" xfId="1" applyNumberFormat="1" applyFont="1" applyFill="1"/>
    <xf numFmtId="0" fontId="37" fillId="0" borderId="0" xfId="0" applyFont="1" applyFill="1"/>
    <xf numFmtId="49" fontId="37" fillId="0" borderId="0" xfId="0" applyNumberFormat="1" applyFont="1" applyFill="1" applyAlignment="1">
      <alignment horizontal="left" vertical="top"/>
    </xf>
    <xf numFmtId="165" fontId="45" fillId="0" borderId="0" xfId="1" applyFont="1" applyFill="1" applyAlignment="1">
      <alignment horizontal="center" wrapText="1"/>
    </xf>
    <xf numFmtId="17" fontId="0" fillId="0" borderId="0" xfId="0" applyNumberFormat="1"/>
    <xf numFmtId="17" fontId="0" fillId="0" borderId="19" xfId="0" applyNumberFormat="1" applyBorder="1"/>
    <xf numFmtId="17" fontId="0" fillId="0" borderId="20" xfId="0" applyNumberFormat="1" applyBorder="1"/>
    <xf numFmtId="166" fontId="0" fillId="0" borderId="0" xfId="1" applyNumberFormat="1" applyFont="1"/>
    <xf numFmtId="166" fontId="32" fillId="0" borderId="0" xfId="1" applyNumberFormat="1" applyFont="1"/>
    <xf numFmtId="166" fontId="32" fillId="0" borderId="20" xfId="1" applyNumberFormat="1" applyFont="1" applyBorder="1"/>
    <xf numFmtId="0" fontId="52" fillId="0" borderId="0" xfId="0" applyFont="1" applyAlignment="1">
      <alignment horizontal="right"/>
    </xf>
    <xf numFmtId="167" fontId="43" fillId="0" borderId="0" xfId="2" applyNumberFormat="1" applyFont="1"/>
    <xf numFmtId="167" fontId="43" fillId="0" borderId="20" xfId="2" applyNumberFormat="1" applyFont="1" applyBorder="1"/>
    <xf numFmtId="0" fontId="0" fillId="0" borderId="20" xfId="0" applyBorder="1"/>
    <xf numFmtId="166" fontId="0" fillId="0" borderId="0" xfId="0" applyNumberFormat="1"/>
    <xf numFmtId="9" fontId="4" fillId="0" borderId="0" xfId="2" applyFont="1"/>
    <xf numFmtId="167" fontId="4" fillId="32" borderId="0" xfId="2" applyNumberFormat="1" applyFont="1" applyFill="1"/>
    <xf numFmtId="167" fontId="4" fillId="32" borderId="20" xfId="2" applyNumberFormat="1" applyFont="1" applyFill="1" applyBorder="1"/>
    <xf numFmtId="167" fontId="47" fillId="0" borderId="0" xfId="2" applyNumberFormat="1" applyFont="1" applyFill="1"/>
    <xf numFmtId="167" fontId="47" fillId="0" borderId="23" xfId="2" applyNumberFormat="1" applyFont="1" applyFill="1" applyBorder="1"/>
    <xf numFmtId="166" fontId="0" fillId="29" borderId="0" xfId="1" applyNumberFormat="1" applyFont="1" applyFill="1"/>
    <xf numFmtId="166" fontId="32" fillId="29" borderId="20" xfId="1" applyNumberFormat="1" applyFont="1" applyFill="1" applyBorder="1"/>
    <xf numFmtId="166" fontId="32" fillId="29" borderId="0" xfId="1" applyNumberFormat="1" applyFont="1" applyFill="1"/>
    <xf numFmtId="0" fontId="42" fillId="0" borderId="0" xfId="0" applyFont="1" applyFill="1" applyProtection="1">
      <protection locked="0"/>
    </xf>
    <xf numFmtId="166" fontId="32" fillId="2" borderId="0" xfId="1" applyNumberFormat="1" applyFont="1" applyFill="1"/>
    <xf numFmtId="0" fontId="3" fillId="0" borderId="0" xfId="0" applyFont="1"/>
    <xf numFmtId="165" fontId="56" fillId="41" borderId="0" xfId="1" applyFont="1" applyFill="1" applyAlignment="1">
      <alignment horizontal="center" vertical="center" wrapText="1"/>
    </xf>
    <xf numFmtId="166" fontId="1" fillId="0" borderId="0" xfId="1" applyNumberFormat="1"/>
    <xf numFmtId="166" fontId="52" fillId="0" borderId="0" xfId="0" applyNumberFormat="1" applyFont="1"/>
    <xf numFmtId="166" fontId="41" fillId="0" borderId="0" xfId="1" applyNumberFormat="1" applyFont="1"/>
    <xf numFmtId="166" fontId="2" fillId="29" borderId="17" xfId="1" applyNumberFormat="1" applyFont="1" applyFill="1" applyBorder="1"/>
    <xf numFmtId="0" fontId="0" fillId="0" borderId="0" xfId="0" applyAlignment="1">
      <alignment horizontal="left" vertical="center"/>
    </xf>
    <xf numFmtId="166" fontId="32" fillId="0" borderId="0" xfId="0" applyNumberFormat="1" applyFont="1"/>
    <xf numFmtId="166" fontId="3" fillId="0" borderId="0" xfId="0" applyNumberFormat="1" applyFont="1"/>
    <xf numFmtId="166" fontId="2" fillId="42" borderId="17" xfId="1" applyNumberFormat="1" applyFont="1" applyFill="1" applyBorder="1"/>
    <xf numFmtId="166" fontId="2" fillId="3" borderId="17" xfId="1" applyNumberFormat="1" applyFont="1" applyFill="1" applyBorder="1"/>
    <xf numFmtId="0" fontId="49" fillId="0" borderId="0" xfId="0" applyFont="1"/>
    <xf numFmtId="166" fontId="57" fillId="0" borderId="0" xfId="1" applyNumberFormat="1" applyFont="1"/>
    <xf numFmtId="9" fontId="58" fillId="0" borderId="0" xfId="2" applyFont="1"/>
    <xf numFmtId="166" fontId="43" fillId="31" borderId="0" xfId="1" applyNumberFormat="1" applyFont="1" applyFill="1"/>
    <xf numFmtId="9" fontId="43" fillId="0" borderId="0" xfId="2" applyFont="1"/>
    <xf numFmtId="166" fontId="43" fillId="0" borderId="0" xfId="1" applyNumberFormat="1" applyFont="1"/>
    <xf numFmtId="165" fontId="3" fillId="0" borderId="0" xfId="0" applyNumberFormat="1" applyFont="1"/>
    <xf numFmtId="0" fontId="49" fillId="42" borderId="17" xfId="0" applyFont="1" applyFill="1" applyBorder="1"/>
    <xf numFmtId="0" fontId="57" fillId="3" borderId="17" xfId="0" applyFont="1" applyFill="1" applyBorder="1"/>
    <xf numFmtId="165" fontId="32" fillId="0" borderId="0" xfId="1" applyFont="1" applyFill="1" applyAlignment="1" applyProtection="1">
      <alignment horizontal="center"/>
      <protection locked="0"/>
    </xf>
    <xf numFmtId="165" fontId="33" fillId="0" borderId="0" xfId="1" applyFont="1" applyFill="1" applyProtection="1">
      <protection locked="0"/>
    </xf>
    <xf numFmtId="165" fontId="38" fillId="0" borderId="0" xfId="1" applyFont="1" applyFill="1" applyAlignment="1">
      <alignment horizontal="left" vertical="top"/>
    </xf>
    <xf numFmtId="165" fontId="38" fillId="0" borderId="0" xfId="1" applyFont="1" applyFill="1"/>
    <xf numFmtId="165" fontId="40" fillId="0" borderId="0" xfId="1" applyFont="1" applyFill="1"/>
    <xf numFmtId="165" fontId="38" fillId="0" borderId="0" xfId="1" applyFont="1" applyFill="1" applyProtection="1">
      <protection locked="0"/>
    </xf>
    <xf numFmtId="165" fontId="56" fillId="40" borderId="19" xfId="1" applyFont="1" applyFill="1" applyBorder="1" applyAlignment="1">
      <alignment horizontal="center" vertical="center" wrapText="1"/>
    </xf>
    <xf numFmtId="0" fontId="2" fillId="30" borderId="0" xfId="0" quotePrefix="1" applyFont="1" applyFill="1" applyAlignment="1">
      <alignment horizontal="center" vertical="center" wrapText="1"/>
    </xf>
    <xf numFmtId="0" fontId="4" fillId="30" borderId="0" xfId="0" applyFont="1" applyFill="1" applyAlignment="1">
      <alignment horizontal="center" vertical="center" wrapText="1"/>
    </xf>
    <xf numFmtId="165" fontId="56" fillId="34" borderId="19" xfId="1" applyFont="1" applyFill="1" applyBorder="1" applyAlignment="1">
      <alignment horizontal="center" vertical="center" wrapText="1"/>
    </xf>
    <xf numFmtId="166" fontId="57" fillId="0" borderId="23" xfId="1" applyNumberFormat="1" applyFont="1" applyBorder="1"/>
    <xf numFmtId="166" fontId="57" fillId="0" borderId="0" xfId="1" applyNumberFormat="1" applyFont="1" applyFill="1"/>
    <xf numFmtId="167" fontId="3" fillId="0" borderId="0" xfId="2" applyNumberFormat="1" applyFont="1"/>
    <xf numFmtId="0" fontId="3" fillId="0" borderId="0" xfId="0" applyFont="1" applyFill="1"/>
    <xf numFmtId="166" fontId="43" fillId="0" borderId="0" xfId="1" applyNumberFormat="1" applyFont="1" applyFill="1"/>
    <xf numFmtId="165" fontId="56" fillId="36" borderId="24" xfId="1" applyFont="1" applyFill="1" applyBorder="1" applyAlignment="1">
      <alignment horizontal="center" vertical="center" wrapText="1"/>
    </xf>
    <xf numFmtId="166" fontId="57" fillId="43" borderId="23" xfId="1" applyNumberFormat="1" applyFont="1" applyFill="1" applyBorder="1"/>
    <xf numFmtId="165" fontId="56" fillId="38" borderId="2" xfId="1" applyFont="1" applyFill="1" applyBorder="1" applyAlignment="1">
      <alignment horizontal="center" vertical="center" wrapText="1"/>
    </xf>
    <xf numFmtId="165" fontId="56" fillId="34" borderId="31" xfId="1" applyFont="1" applyFill="1" applyBorder="1" applyAlignment="1">
      <alignment horizontal="center" vertical="center" wrapText="1"/>
    </xf>
    <xf numFmtId="165" fontId="56" fillId="41" borderId="30" xfId="1" applyFont="1" applyFill="1" applyBorder="1" applyAlignment="1">
      <alignment horizontal="center" vertical="center" wrapText="1"/>
    </xf>
    <xf numFmtId="165" fontId="56" fillId="37" borderId="17" xfId="1" applyFont="1" applyFill="1" applyBorder="1" applyAlignment="1">
      <alignment horizontal="center" vertical="center" wrapText="1"/>
    </xf>
    <xf numFmtId="165" fontId="56" fillId="37" borderId="1" xfId="1" applyFont="1" applyFill="1" applyBorder="1" applyAlignment="1">
      <alignment horizontal="center" vertical="center" wrapText="1"/>
    </xf>
    <xf numFmtId="165" fontId="56" fillId="29" borderId="17" xfId="1" applyFont="1" applyFill="1" applyBorder="1" applyAlignment="1">
      <alignment horizontal="center" vertical="center" wrapText="1"/>
    </xf>
    <xf numFmtId="165" fontId="48" fillId="0" borderId="16" xfId="1" applyFont="1" applyBorder="1" applyAlignment="1">
      <alignment horizontal="center" vertical="center" wrapText="1"/>
    </xf>
    <xf numFmtId="165" fontId="48" fillId="0" borderId="1" xfId="1" applyFont="1" applyBorder="1" applyAlignment="1">
      <alignment horizontal="center" vertical="center" wrapText="1"/>
    </xf>
    <xf numFmtId="166" fontId="55" fillId="0" borderId="24" xfId="1" applyNumberFormat="1" applyFont="1" applyFill="1" applyBorder="1"/>
    <xf numFmtId="166" fontId="55" fillId="32" borderId="27" xfId="1" applyNumberFormat="1" applyFont="1" applyFill="1" applyBorder="1"/>
    <xf numFmtId="166" fontId="55" fillId="0" borderId="25" xfId="1" applyNumberFormat="1" applyFont="1" applyFill="1" applyBorder="1"/>
    <xf numFmtId="9" fontId="60" fillId="0" borderId="25" xfId="2" applyFont="1" applyBorder="1"/>
    <xf numFmtId="166" fontId="55" fillId="35" borderId="27" xfId="1" applyNumberFormat="1" applyFont="1" applyFill="1" applyBorder="1"/>
    <xf numFmtId="166" fontId="55" fillId="0" borderId="15" xfId="1" applyNumberFormat="1" applyFont="1" applyFill="1" applyBorder="1"/>
    <xf numFmtId="166" fontId="55" fillId="32" borderId="20" xfId="1" applyNumberFormat="1" applyFont="1" applyFill="1" applyBorder="1"/>
    <xf numFmtId="166" fontId="55" fillId="0" borderId="26" xfId="1" applyNumberFormat="1" applyFont="1" applyFill="1" applyBorder="1"/>
    <xf numFmtId="9" fontId="60" fillId="0" borderId="26" xfId="2" applyFont="1" applyBorder="1"/>
    <xf numFmtId="166" fontId="55" fillId="35" borderId="20" xfId="1" applyNumberFormat="1" applyFont="1" applyFill="1" applyBorder="1"/>
    <xf numFmtId="166" fontId="57" fillId="29" borderId="17" xfId="1" applyNumberFormat="1" applyFont="1" applyFill="1" applyBorder="1"/>
    <xf numFmtId="166" fontId="57" fillId="29" borderId="28" xfId="1" applyNumberFormat="1" applyFont="1" applyFill="1" applyBorder="1"/>
    <xf numFmtId="166" fontId="57" fillId="29" borderId="1" xfId="1" applyNumberFormat="1" applyFont="1" applyFill="1" applyBorder="1"/>
    <xf numFmtId="9" fontId="57" fillId="29" borderId="1" xfId="2" applyFont="1" applyFill="1" applyBorder="1"/>
    <xf numFmtId="166" fontId="39" fillId="0" borderId="15" xfId="1" applyNumberFormat="1" applyFont="1" applyFill="1" applyBorder="1"/>
    <xf numFmtId="166" fontId="39" fillId="32" borderId="20" xfId="1" applyNumberFormat="1" applyFont="1" applyFill="1" applyBorder="1"/>
    <xf numFmtId="166" fontId="39" fillId="0" borderId="26" xfId="1" applyNumberFormat="1" applyFont="1" applyFill="1" applyBorder="1"/>
    <xf numFmtId="166" fontId="39" fillId="0" borderId="26" xfId="1" applyNumberFormat="1" applyFont="1" applyBorder="1"/>
    <xf numFmtId="166" fontId="39" fillId="35" borderId="20" xfId="1" applyNumberFormat="1" applyFont="1" applyFill="1" applyBorder="1"/>
    <xf numFmtId="166" fontId="57" fillId="42" borderId="17" xfId="1" applyNumberFormat="1" applyFont="1" applyFill="1" applyBorder="1"/>
    <xf numFmtId="166" fontId="57" fillId="42" borderId="28" xfId="1" applyNumberFormat="1" applyFont="1" applyFill="1" applyBorder="1"/>
    <xf numFmtId="166" fontId="57" fillId="42" borderId="1" xfId="1" applyNumberFormat="1" applyFont="1" applyFill="1" applyBorder="1"/>
    <xf numFmtId="9" fontId="57" fillId="42" borderId="1" xfId="2" applyFont="1" applyFill="1" applyBorder="1"/>
    <xf numFmtId="166" fontId="35" fillId="0" borderId="15" xfId="1" applyNumberFormat="1" applyFont="1" applyFill="1" applyBorder="1"/>
    <xf numFmtId="166" fontId="35" fillId="32" borderId="20" xfId="1" applyNumberFormat="1" applyFont="1" applyFill="1" applyBorder="1"/>
    <xf numFmtId="166" fontId="35" fillId="0" borderId="26" xfId="1" applyNumberFormat="1" applyFont="1" applyFill="1" applyBorder="1"/>
    <xf numFmtId="166" fontId="35" fillId="0" borderId="26" xfId="1" applyNumberFormat="1" applyFont="1" applyBorder="1"/>
    <xf numFmtId="166" fontId="35" fillId="35" borderId="20" xfId="1" applyNumberFormat="1" applyFont="1" applyFill="1" applyBorder="1"/>
    <xf numFmtId="0" fontId="35" fillId="0" borderId="15" xfId="0" applyFont="1" applyFill="1" applyBorder="1"/>
    <xf numFmtId="0" fontId="35" fillId="32" borderId="20" xfId="0" applyFont="1" applyFill="1" applyBorder="1"/>
    <xf numFmtId="0" fontId="35" fillId="0" borderId="26" xfId="0" applyFont="1" applyFill="1" applyBorder="1"/>
    <xf numFmtId="0" fontId="35" fillId="0" borderId="26" xfId="0" applyFont="1" applyBorder="1"/>
    <xf numFmtId="0" fontId="35" fillId="35" borderId="20" xfId="0" applyFont="1" applyFill="1" applyBorder="1"/>
    <xf numFmtId="0" fontId="35" fillId="39" borderId="15" xfId="0" applyFont="1" applyFill="1" applyBorder="1"/>
    <xf numFmtId="0" fontId="35" fillId="39" borderId="20" xfId="0" applyFont="1" applyFill="1" applyBorder="1"/>
    <xf numFmtId="166" fontId="54" fillId="3" borderId="17" xfId="1" applyNumberFormat="1" applyFont="1" applyFill="1" applyBorder="1"/>
    <xf numFmtId="166" fontId="54" fillId="3" borderId="29" xfId="1" applyNumberFormat="1" applyFont="1" applyFill="1" applyBorder="1"/>
    <xf numFmtId="166" fontId="54" fillId="3" borderId="1" xfId="1" applyNumberFormat="1" applyFont="1" applyFill="1" applyBorder="1"/>
    <xf numFmtId="9" fontId="57" fillId="3" borderId="1" xfId="2" applyFont="1" applyFill="1" applyBorder="1"/>
    <xf numFmtId="166" fontId="54" fillId="3" borderId="28" xfId="1" applyNumberFormat="1" applyFont="1" applyFill="1" applyBorder="1"/>
    <xf numFmtId="166" fontId="55" fillId="43" borderId="27" xfId="1" applyNumberFormat="1" applyFont="1" applyFill="1" applyBorder="1"/>
    <xf numFmtId="166" fontId="55" fillId="39" borderId="25" xfId="1" applyNumberFormat="1" applyFont="1" applyFill="1" applyBorder="1"/>
    <xf numFmtId="166" fontId="55" fillId="0" borderId="18" xfId="1" applyNumberFormat="1" applyFont="1" applyFill="1" applyBorder="1"/>
    <xf numFmtId="167" fontId="60" fillId="0" borderId="18" xfId="2" applyNumberFormat="1" applyFont="1" applyBorder="1"/>
    <xf numFmtId="166" fontId="55" fillId="43" borderId="20" xfId="1" applyNumberFormat="1" applyFont="1" applyFill="1" applyBorder="1"/>
    <xf numFmtId="166" fontId="55" fillId="39" borderId="26" xfId="1" applyNumberFormat="1" applyFont="1" applyFill="1" applyBorder="1"/>
    <xf numFmtId="166" fontId="57" fillId="29" borderId="2" xfId="1" applyNumberFormat="1" applyFont="1" applyFill="1" applyBorder="1"/>
    <xf numFmtId="167" fontId="61" fillId="29" borderId="2" xfId="2" applyNumberFormat="1" applyFont="1" applyFill="1" applyBorder="1"/>
    <xf numFmtId="166" fontId="39" fillId="43" borderId="20" xfId="1" applyNumberFormat="1" applyFont="1" applyFill="1" applyBorder="1"/>
    <xf numFmtId="166" fontId="39" fillId="31" borderId="26" xfId="1" applyNumberFormat="1" applyFont="1" applyFill="1" applyBorder="1"/>
    <xf numFmtId="166" fontId="39" fillId="0" borderId="18" xfId="1" applyNumberFormat="1" applyFont="1" applyFill="1" applyBorder="1"/>
    <xf numFmtId="166" fontId="39" fillId="0" borderId="18" xfId="1" applyNumberFormat="1" applyFont="1" applyBorder="1"/>
    <xf numFmtId="166" fontId="39" fillId="39" borderId="26" xfId="1" applyNumberFormat="1" applyFont="1" applyFill="1" applyBorder="1"/>
    <xf numFmtId="166" fontId="39" fillId="39" borderId="15" xfId="1" applyNumberFormat="1" applyFont="1" applyFill="1" applyBorder="1"/>
    <xf numFmtId="166" fontId="57" fillId="42" borderId="2" xfId="1" applyNumberFormat="1" applyFont="1" applyFill="1" applyBorder="1"/>
    <xf numFmtId="167" fontId="61" fillId="42" borderId="2" xfId="2" applyNumberFormat="1" applyFont="1" applyFill="1" applyBorder="1"/>
    <xf numFmtId="166" fontId="35" fillId="43" borderId="20" xfId="1" applyNumberFormat="1" applyFont="1" applyFill="1" applyBorder="1"/>
    <xf numFmtId="166" fontId="35" fillId="39" borderId="26" xfId="1" applyNumberFormat="1" applyFont="1" applyFill="1" applyBorder="1"/>
    <xf numFmtId="166" fontId="35" fillId="0" borderId="18" xfId="1" applyNumberFormat="1" applyFont="1" applyFill="1" applyBorder="1"/>
    <xf numFmtId="166" fontId="35" fillId="0" borderId="18" xfId="1" applyNumberFormat="1" applyFont="1" applyBorder="1"/>
    <xf numFmtId="0" fontId="35" fillId="43" borderId="20" xfId="0" applyFont="1" applyFill="1" applyBorder="1"/>
    <xf numFmtId="0" fontId="35" fillId="39" borderId="26" xfId="0" applyFont="1" applyFill="1" applyBorder="1"/>
    <xf numFmtId="0" fontId="35" fillId="0" borderId="18" xfId="0" applyFont="1" applyFill="1" applyBorder="1"/>
    <xf numFmtId="0" fontId="35" fillId="0" borderId="18" xfId="0" applyFont="1" applyBorder="1"/>
    <xf numFmtId="166" fontId="54" fillId="3" borderId="2" xfId="1" applyNumberFormat="1" applyFont="1" applyFill="1" applyBorder="1"/>
    <xf numFmtId="165" fontId="61" fillId="3" borderId="2" xfId="1" applyFont="1" applyFill="1" applyBorder="1"/>
    <xf numFmtId="167" fontId="61" fillId="3" borderId="2" xfId="2" applyNumberFormat="1" applyFont="1" applyFill="1" applyBorder="1"/>
    <xf numFmtId="0" fontId="4" fillId="0" borderId="0" xfId="0" applyFont="1" applyFill="1" applyAlignment="1">
      <alignment horizontal="center" vertical="center" wrapText="1"/>
    </xf>
    <xf numFmtId="0" fontId="4" fillId="0" borderId="0" xfId="0" quotePrefix="1" applyFont="1" applyFill="1" applyAlignment="1">
      <alignment horizontal="center" vertical="center" wrapText="1"/>
    </xf>
    <xf numFmtId="166" fontId="4" fillId="0" borderId="0" xfId="0" applyNumberFormat="1" applyFont="1" applyFill="1" applyAlignment="1">
      <alignment horizontal="center" vertical="center" wrapText="1"/>
    </xf>
    <xf numFmtId="165" fontId="53" fillId="0" borderId="32" xfId="1" applyFont="1" applyFill="1" applyBorder="1" applyAlignment="1">
      <alignment horizontal="center" vertical="center" wrapText="1"/>
    </xf>
    <xf numFmtId="165" fontId="53" fillId="0" borderId="1" xfId="1" applyFont="1" applyFill="1" applyBorder="1" applyAlignment="1">
      <alignment horizontal="center" vertical="center" wrapText="1"/>
    </xf>
    <xf numFmtId="165" fontId="53" fillId="0" borderId="17" xfId="1" applyFont="1" applyFill="1" applyBorder="1" applyAlignment="1">
      <alignment horizontal="center" vertical="center" wrapText="1"/>
    </xf>
    <xf numFmtId="166" fontId="55" fillId="0" borderId="33" xfId="1" applyNumberFormat="1" applyFont="1" applyFill="1" applyBorder="1"/>
    <xf numFmtId="166" fontId="55" fillId="0" borderId="34" xfId="1" applyNumberFormat="1" applyFont="1" applyFill="1" applyBorder="1"/>
    <xf numFmtId="166" fontId="57" fillId="29" borderId="32" xfId="1" applyNumberFormat="1" applyFont="1" applyFill="1" applyBorder="1"/>
    <xf numFmtId="166" fontId="39" fillId="0" borderId="34" xfId="1" applyNumberFormat="1" applyFont="1" applyFill="1" applyBorder="1"/>
    <xf numFmtId="166" fontId="57" fillId="42" borderId="32" xfId="1" applyNumberFormat="1" applyFont="1" applyFill="1" applyBorder="1"/>
    <xf numFmtId="166" fontId="35" fillId="0" borderId="34" xfId="1" applyNumberFormat="1" applyFont="1" applyFill="1" applyBorder="1"/>
    <xf numFmtId="0" fontId="35" fillId="0" borderId="34" xfId="0" applyFont="1" applyFill="1" applyBorder="1"/>
    <xf numFmtId="166" fontId="54" fillId="3" borderId="32" xfId="1" applyNumberFormat="1" applyFont="1" applyFill="1" applyBorder="1"/>
    <xf numFmtId="0" fontId="32" fillId="0" borderId="0" xfId="0" applyFont="1" applyFill="1" applyAlignment="1">
      <alignment vertical="center" wrapText="1"/>
    </xf>
    <xf numFmtId="0" fontId="32" fillId="0" borderId="0" xfId="0" applyFont="1" applyFill="1" applyAlignment="1">
      <alignment horizontal="left" vertical="center" wrapText="1"/>
    </xf>
    <xf numFmtId="165" fontId="43" fillId="0" borderId="0" xfId="1" applyFont="1" applyFill="1" applyAlignment="1">
      <alignment vertical="center"/>
    </xf>
    <xf numFmtId="0" fontId="32" fillId="0" borderId="0" xfId="0" applyFont="1" applyFill="1" applyProtection="1">
      <protection locked="0"/>
    </xf>
    <xf numFmtId="0" fontId="32" fillId="0" borderId="0" xfId="0" applyFont="1" applyFill="1" applyAlignment="1" applyProtection="1">
      <alignment wrapText="1"/>
      <protection locked="0"/>
    </xf>
    <xf numFmtId="49" fontId="32" fillId="0" borderId="0" xfId="0" applyNumberFormat="1" applyFont="1" applyFill="1" applyAlignment="1">
      <alignment horizontal="left" vertical="center" wrapText="1"/>
    </xf>
    <xf numFmtId="0" fontId="39" fillId="0" borderId="0" xfId="0" applyFont="1" applyFill="1" applyAlignment="1">
      <alignment horizontal="left" vertical="center" wrapText="1"/>
    </xf>
    <xf numFmtId="49" fontId="39" fillId="0" borderId="0" xfId="0" applyNumberFormat="1" applyFont="1" applyFill="1" applyAlignment="1">
      <alignment horizontal="left" vertical="center" wrapText="1"/>
    </xf>
    <xf numFmtId="49" fontId="39" fillId="0" borderId="0" xfId="113" applyNumberFormat="1" applyFont="1" applyFill="1" applyAlignment="1">
      <alignment horizontal="left" vertical="center" wrapText="1"/>
    </xf>
    <xf numFmtId="49" fontId="32" fillId="0" borderId="0" xfId="0" applyNumberFormat="1" applyFont="1" applyFill="1" applyAlignment="1">
      <alignment vertical="center" wrapText="1"/>
    </xf>
    <xf numFmtId="0" fontId="32" fillId="0" borderId="0" xfId="0" applyFont="1" applyFill="1" applyAlignment="1">
      <alignment vertical="center" wrapText="1" shrinkToFit="1"/>
    </xf>
    <xf numFmtId="166" fontId="39" fillId="0" borderId="0" xfId="113" applyNumberFormat="1" applyFont="1" applyFill="1" applyAlignment="1">
      <alignment horizontal="left" vertical="center" wrapText="1"/>
    </xf>
    <xf numFmtId="0" fontId="32" fillId="0" borderId="0" xfId="0" applyNumberFormat="1" applyFont="1" applyFill="1" applyAlignment="1">
      <alignment horizontal="left" vertical="center" wrapText="1"/>
    </xf>
    <xf numFmtId="0" fontId="55" fillId="0" borderId="0" xfId="0" applyFont="1" applyFill="1" applyAlignment="1" applyProtection="1">
      <alignment horizontal="center" vertical="center" wrapText="1"/>
      <protection locked="0"/>
    </xf>
    <xf numFmtId="14" fontId="0" fillId="0" borderId="0" xfId="0" applyNumberFormat="1"/>
    <xf numFmtId="166" fontId="49" fillId="0" borderId="0" xfId="1" applyNumberFormat="1" applyFont="1"/>
    <xf numFmtId="0" fontId="63" fillId="0" borderId="0" xfId="0" applyFont="1"/>
    <xf numFmtId="165" fontId="3" fillId="0" borderId="0" xfId="1" applyFont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165" fontId="43" fillId="33" borderId="0" xfId="1" applyFont="1" applyFill="1"/>
    <xf numFmtId="49" fontId="32" fillId="0" borderId="0" xfId="0" applyNumberFormat="1" applyFont="1" applyFill="1" applyBorder="1" applyAlignment="1" applyProtection="1">
      <alignment wrapText="1"/>
      <protection locked="0"/>
    </xf>
    <xf numFmtId="165" fontId="52" fillId="0" borderId="0" xfId="1" applyFont="1" applyFill="1" applyAlignment="1">
      <alignment vertical="center"/>
    </xf>
    <xf numFmtId="165" fontId="52" fillId="0" borderId="0" xfId="1" applyNumberFormat="1" applyFont="1" applyFill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9" fontId="50" fillId="0" borderId="0" xfId="0" applyNumberFormat="1" applyFont="1" applyFill="1" applyBorder="1" applyAlignment="1" applyProtection="1">
      <alignment horizontal="left" vertical="center"/>
      <protection locked="0"/>
    </xf>
    <xf numFmtId="49" fontId="62" fillId="0" borderId="0" xfId="0" applyNumberFormat="1" applyFont="1" applyFill="1" applyBorder="1" applyAlignment="1" applyProtection="1">
      <alignment horizontal="left" vertical="center"/>
      <protection locked="0"/>
    </xf>
    <xf numFmtId="49" fontId="50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62" fillId="0" borderId="0" xfId="0" applyNumberFormat="1" applyFont="1" applyFill="1" applyAlignment="1" applyProtection="1">
      <alignment vertical="center"/>
      <protection locked="0"/>
    </xf>
    <xf numFmtId="43" fontId="51" fillId="44" borderId="0" xfId="667" applyFont="1" applyFill="1" applyAlignment="1" applyProtection="1">
      <alignment horizontal="center" vertical="center" wrapText="1"/>
      <protection locked="0"/>
    </xf>
    <xf numFmtId="43" fontId="51" fillId="44" borderId="0" xfId="667" applyFont="1" applyFill="1" applyAlignment="1">
      <alignment horizontal="center" vertical="center" wrapText="1"/>
    </xf>
    <xf numFmtId="43" fontId="51" fillId="45" borderId="0" xfId="667" applyFont="1" applyFill="1" applyAlignment="1">
      <alignment horizontal="center" vertical="center" wrapText="1"/>
    </xf>
    <xf numFmtId="49" fontId="50" fillId="0" borderId="0" xfId="113" applyNumberFormat="1" applyFont="1" applyFill="1" applyBorder="1" applyAlignment="1" applyProtection="1">
      <alignment horizontal="left" vertical="center" wrapText="1"/>
      <protection locked="0"/>
    </xf>
    <xf numFmtId="0" fontId="62" fillId="0" borderId="0" xfId="0" applyNumberFormat="1" applyFont="1" applyFill="1" applyBorder="1" applyAlignment="1" applyProtection="1">
      <alignment horizontal="left" vertical="center"/>
      <protection locked="0"/>
    </xf>
    <xf numFmtId="49" fontId="6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50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62" fillId="0" borderId="0" xfId="1" applyNumberFormat="1" applyFont="1" applyFill="1" applyBorder="1" applyAlignment="1" applyProtection="1">
      <alignment vertical="center" wrapText="1"/>
      <protection locked="0"/>
    </xf>
    <xf numFmtId="49" fontId="62" fillId="0" borderId="0" xfId="0" applyNumberFormat="1" applyFont="1" applyFill="1" applyBorder="1" applyAlignment="1" applyProtection="1">
      <alignment vertical="center"/>
      <protection locked="0"/>
    </xf>
    <xf numFmtId="0" fontId="62" fillId="0" borderId="0" xfId="0" applyNumberFormat="1" applyFont="1" applyFill="1" applyBorder="1" applyAlignment="1" applyProtection="1">
      <alignment vertical="center"/>
      <protection locked="0"/>
    </xf>
    <xf numFmtId="0" fontId="32" fillId="0" borderId="0" xfId="0" applyFont="1" applyFill="1" applyBorder="1" applyProtection="1">
      <protection locked="0"/>
    </xf>
    <xf numFmtId="0" fontId="32" fillId="0" borderId="0" xfId="0" applyFont="1" applyBorder="1" applyAlignment="1" applyProtection="1">
      <alignment horizontal="center" wrapText="1"/>
      <protection locked="0"/>
    </xf>
    <xf numFmtId="49" fontId="32" fillId="0" borderId="0" xfId="0" applyNumberFormat="1" applyFont="1" applyFill="1" applyBorder="1" applyProtection="1">
      <protection locked="0"/>
    </xf>
    <xf numFmtId="0" fontId="39" fillId="0" borderId="0" xfId="0" applyFont="1" applyFill="1" applyBorder="1" applyAlignment="1" applyProtection="1">
      <alignment horizontal="left" wrapText="1"/>
      <protection locked="0"/>
    </xf>
    <xf numFmtId="165" fontId="33" fillId="0" borderId="0" xfId="1" applyFont="1" applyFill="1" applyBorder="1" applyProtection="1">
      <protection locked="0"/>
    </xf>
    <xf numFmtId="49" fontId="32" fillId="0" borderId="0" xfId="0" applyNumberFormat="1" applyFont="1" applyBorder="1" applyProtection="1">
      <protection locked="0"/>
    </xf>
    <xf numFmtId="0" fontId="32" fillId="0" borderId="0" xfId="0" applyFont="1" applyBorder="1" applyProtection="1">
      <protection locked="0"/>
    </xf>
    <xf numFmtId="165" fontId="32" fillId="0" borderId="0" xfId="1" applyFont="1" applyFill="1" applyAlignment="1"/>
    <xf numFmtId="165" fontId="46" fillId="0" borderId="0" xfId="1" applyFont="1" applyFill="1" applyAlignment="1"/>
    <xf numFmtId="0" fontId="2" fillId="0" borderId="0" xfId="0" applyFont="1" applyFill="1" applyAlignment="1">
      <alignment horizontal="center" vertical="center"/>
    </xf>
    <xf numFmtId="166" fontId="51" fillId="45" borderId="0" xfId="1" applyNumberFormat="1" applyFont="1" applyFill="1" applyAlignment="1">
      <alignment horizontal="center" vertical="center" wrapText="1"/>
    </xf>
    <xf numFmtId="165" fontId="51" fillId="44" borderId="0" xfId="1" applyFont="1" applyFill="1" applyAlignment="1">
      <alignment horizontal="left" vertical="center"/>
    </xf>
    <xf numFmtId="165" fontId="51" fillId="44" borderId="0" xfId="1" applyFont="1" applyFill="1" applyAlignment="1">
      <alignment horizontal="left" vertical="center" wrapText="1"/>
    </xf>
    <xf numFmtId="166" fontId="49" fillId="46" borderId="0" xfId="1" applyNumberFormat="1" applyFont="1" applyFill="1" applyBorder="1" applyAlignment="1">
      <alignment horizontal="left"/>
    </xf>
    <xf numFmtId="166" fontId="49" fillId="46" borderId="0" xfId="1" applyNumberFormat="1" applyFont="1" applyFill="1" applyBorder="1"/>
    <xf numFmtId="0" fontId="66" fillId="46" borderId="0" xfId="0" applyFont="1" applyFill="1" applyAlignment="1">
      <alignment vertical="top"/>
    </xf>
    <xf numFmtId="166" fontId="50" fillId="0" borderId="0" xfId="1" applyNumberFormat="1" applyFont="1" applyFill="1" applyAlignment="1">
      <alignment vertical="center" wrapText="1"/>
    </xf>
    <xf numFmtId="165" fontId="67" fillId="44" borderId="0" xfId="1" applyFont="1" applyFill="1" applyBorder="1" applyAlignment="1">
      <alignment horizontal="left" vertical="center" wrapText="1"/>
    </xf>
    <xf numFmtId="166" fontId="67" fillId="45" borderId="0" xfId="1" applyNumberFormat="1" applyFont="1" applyFill="1" applyBorder="1" applyAlignment="1">
      <alignment horizontal="center" vertical="center" wrapText="1"/>
    </xf>
    <xf numFmtId="0" fontId="49" fillId="0" borderId="0" xfId="0" applyFont="1" applyFill="1"/>
    <xf numFmtId="0" fontId="49" fillId="0" borderId="0" xfId="0" applyFont="1" applyFill="1" applyBorder="1"/>
    <xf numFmtId="166" fontId="46" fillId="0" borderId="0" xfId="1" applyNumberFormat="1" applyFont="1" applyFill="1"/>
    <xf numFmtId="166" fontId="1" fillId="0" borderId="0" xfId="1" applyNumberFormat="1" applyFont="1" applyFill="1"/>
    <xf numFmtId="166" fontId="68" fillId="0" borderId="0" xfId="1" applyNumberFormat="1" applyFont="1"/>
    <xf numFmtId="165" fontId="67" fillId="45" borderId="0" xfId="1" applyFont="1" applyFill="1" applyBorder="1" applyAlignment="1">
      <alignment horizontal="center" vertical="center" wrapText="1"/>
    </xf>
    <xf numFmtId="165" fontId="67" fillId="44" borderId="0" xfId="1" applyFont="1" applyFill="1" applyBorder="1" applyAlignment="1">
      <alignment horizontal="center" vertical="center" wrapText="1"/>
    </xf>
    <xf numFmtId="10" fontId="46" fillId="46" borderId="0" xfId="2" applyNumberFormat="1" applyFont="1" applyFill="1" applyBorder="1" applyAlignment="1">
      <alignment horizontal="center"/>
    </xf>
    <xf numFmtId="10" fontId="62" fillId="46" borderId="0" xfId="2" applyNumberFormat="1" applyFont="1" applyFill="1" applyBorder="1" applyAlignment="1">
      <alignment horizontal="center"/>
    </xf>
    <xf numFmtId="10" fontId="67" fillId="45" borderId="0" xfId="2" applyNumberFormat="1" applyFont="1" applyFill="1" applyBorder="1" applyAlignment="1">
      <alignment horizontal="center" vertical="center" wrapText="1"/>
    </xf>
    <xf numFmtId="166" fontId="62" fillId="0" borderId="0" xfId="1" applyNumberFormat="1" applyFont="1" applyFill="1"/>
    <xf numFmtId="0" fontId="69" fillId="46" borderId="0" xfId="0" applyFont="1" applyFill="1" applyAlignment="1">
      <alignment vertical="top"/>
    </xf>
  </cellXfs>
  <cellStyles count="673">
    <cellStyle name="20% - Accent1" xfId="3" xr:uid="{00000000-0005-0000-0000-000000000000}"/>
    <cellStyle name="20% - Accent1 2" xfId="4" xr:uid="{00000000-0005-0000-0000-000001000000}"/>
    <cellStyle name="20% - Accent2" xfId="5" xr:uid="{00000000-0005-0000-0000-000002000000}"/>
    <cellStyle name="20% - Accent2 2" xfId="6" xr:uid="{00000000-0005-0000-0000-000003000000}"/>
    <cellStyle name="20% - Accent3" xfId="7" xr:uid="{00000000-0005-0000-0000-000004000000}"/>
    <cellStyle name="20% - Accent3 2" xfId="8" xr:uid="{00000000-0005-0000-0000-000005000000}"/>
    <cellStyle name="20% - Accent4" xfId="9" xr:uid="{00000000-0005-0000-0000-000006000000}"/>
    <cellStyle name="20% - Accent4 2" xfId="10" xr:uid="{00000000-0005-0000-0000-000007000000}"/>
    <cellStyle name="20% - Accent5" xfId="11" xr:uid="{00000000-0005-0000-0000-000008000000}"/>
    <cellStyle name="20% - Accent5 2" xfId="12" xr:uid="{00000000-0005-0000-0000-000009000000}"/>
    <cellStyle name="20% - Accent6" xfId="13" xr:uid="{00000000-0005-0000-0000-00000A000000}"/>
    <cellStyle name="20% - Accent6 2" xfId="14" xr:uid="{00000000-0005-0000-0000-00000B000000}"/>
    <cellStyle name="20% - Colore 1 2" xfId="15" xr:uid="{00000000-0005-0000-0000-00000C000000}"/>
    <cellStyle name="20% - Colore 1 2 2" xfId="16" xr:uid="{00000000-0005-0000-0000-00000D000000}"/>
    <cellStyle name="20% - Colore 2 2" xfId="17" xr:uid="{00000000-0005-0000-0000-00000E000000}"/>
    <cellStyle name="20% - Colore 2 2 2" xfId="18" xr:uid="{00000000-0005-0000-0000-00000F000000}"/>
    <cellStyle name="20% - Colore 3 2" xfId="19" xr:uid="{00000000-0005-0000-0000-000010000000}"/>
    <cellStyle name="20% - Colore 3 2 2" xfId="20" xr:uid="{00000000-0005-0000-0000-000011000000}"/>
    <cellStyle name="20% - Colore 4 2" xfId="21" xr:uid="{00000000-0005-0000-0000-000012000000}"/>
    <cellStyle name="20% - Colore 4 2 2" xfId="22" xr:uid="{00000000-0005-0000-0000-000013000000}"/>
    <cellStyle name="20% - Colore 5 2" xfId="23" xr:uid="{00000000-0005-0000-0000-000014000000}"/>
    <cellStyle name="20% - Colore 5 2 2" xfId="24" xr:uid="{00000000-0005-0000-0000-000015000000}"/>
    <cellStyle name="20% - Colore 6 2" xfId="25" xr:uid="{00000000-0005-0000-0000-000016000000}"/>
    <cellStyle name="20% - Colore 6 2 2" xfId="26" xr:uid="{00000000-0005-0000-0000-000017000000}"/>
    <cellStyle name="40% - Accent1" xfId="27" xr:uid="{00000000-0005-0000-0000-000018000000}"/>
    <cellStyle name="40% - Accent1 2" xfId="28" xr:uid="{00000000-0005-0000-0000-000019000000}"/>
    <cellStyle name="40% - Accent2" xfId="29" xr:uid="{00000000-0005-0000-0000-00001A000000}"/>
    <cellStyle name="40% - Accent2 2" xfId="30" xr:uid="{00000000-0005-0000-0000-00001B000000}"/>
    <cellStyle name="40% - Accent3" xfId="31" xr:uid="{00000000-0005-0000-0000-00001C000000}"/>
    <cellStyle name="40% - Accent3 2" xfId="32" xr:uid="{00000000-0005-0000-0000-00001D000000}"/>
    <cellStyle name="40% - Accent4" xfId="33" xr:uid="{00000000-0005-0000-0000-00001E000000}"/>
    <cellStyle name="40% - Accent4 2" xfId="34" xr:uid="{00000000-0005-0000-0000-00001F000000}"/>
    <cellStyle name="40% - Accent5" xfId="35" xr:uid="{00000000-0005-0000-0000-000020000000}"/>
    <cellStyle name="40% - Accent5 2" xfId="36" xr:uid="{00000000-0005-0000-0000-000021000000}"/>
    <cellStyle name="40% - Accent6" xfId="37" xr:uid="{00000000-0005-0000-0000-000022000000}"/>
    <cellStyle name="40% - Accent6 2" xfId="38" xr:uid="{00000000-0005-0000-0000-000023000000}"/>
    <cellStyle name="40% - Colore 1 2" xfId="39" xr:uid="{00000000-0005-0000-0000-000024000000}"/>
    <cellStyle name="40% - Colore 1 2 2" xfId="40" xr:uid="{00000000-0005-0000-0000-000025000000}"/>
    <cellStyle name="40% - Colore 2 2" xfId="41" xr:uid="{00000000-0005-0000-0000-000026000000}"/>
    <cellStyle name="40% - Colore 2 2 2" xfId="42" xr:uid="{00000000-0005-0000-0000-000027000000}"/>
    <cellStyle name="40% - Colore 3 2" xfId="43" xr:uid="{00000000-0005-0000-0000-000028000000}"/>
    <cellStyle name="40% - Colore 3 2 2" xfId="44" xr:uid="{00000000-0005-0000-0000-000029000000}"/>
    <cellStyle name="40% - Colore 4 2" xfId="45" xr:uid="{00000000-0005-0000-0000-00002A000000}"/>
    <cellStyle name="40% - Colore 4 2 2" xfId="46" xr:uid="{00000000-0005-0000-0000-00002B000000}"/>
    <cellStyle name="40% - Colore 5 2" xfId="47" xr:uid="{00000000-0005-0000-0000-00002C000000}"/>
    <cellStyle name="40% - Colore 5 2 2" xfId="48" xr:uid="{00000000-0005-0000-0000-00002D000000}"/>
    <cellStyle name="40% - Colore 6 2" xfId="49" xr:uid="{00000000-0005-0000-0000-00002E000000}"/>
    <cellStyle name="40% - Colore 6 2 2" xfId="50" xr:uid="{00000000-0005-0000-0000-00002F000000}"/>
    <cellStyle name="60% - Accent1" xfId="51" xr:uid="{00000000-0005-0000-0000-000030000000}"/>
    <cellStyle name="60% - Accent2" xfId="52" xr:uid="{00000000-0005-0000-0000-000031000000}"/>
    <cellStyle name="60% - Accent3" xfId="53" xr:uid="{00000000-0005-0000-0000-000032000000}"/>
    <cellStyle name="60% - Accent4" xfId="54" xr:uid="{00000000-0005-0000-0000-000033000000}"/>
    <cellStyle name="60% - Accent5" xfId="55" xr:uid="{00000000-0005-0000-0000-000034000000}"/>
    <cellStyle name="60% - Accent6" xfId="56" xr:uid="{00000000-0005-0000-0000-000035000000}"/>
    <cellStyle name="60% - Colore 1 2" xfId="57" xr:uid="{00000000-0005-0000-0000-000036000000}"/>
    <cellStyle name="60% - Colore 2 2" xfId="58" xr:uid="{00000000-0005-0000-0000-000037000000}"/>
    <cellStyle name="60% - Colore 3 2" xfId="59" xr:uid="{00000000-0005-0000-0000-000038000000}"/>
    <cellStyle name="60% - Colore 4 2" xfId="60" xr:uid="{00000000-0005-0000-0000-000039000000}"/>
    <cellStyle name="60% - Colore 5 2" xfId="61" xr:uid="{00000000-0005-0000-0000-00003A000000}"/>
    <cellStyle name="60% - Colore 6 2" xfId="62" xr:uid="{00000000-0005-0000-0000-00003B000000}"/>
    <cellStyle name="Accent1" xfId="63" xr:uid="{00000000-0005-0000-0000-00003C000000}"/>
    <cellStyle name="Accent2" xfId="64" xr:uid="{00000000-0005-0000-0000-00003D000000}"/>
    <cellStyle name="Accent3" xfId="65" xr:uid="{00000000-0005-0000-0000-00003E000000}"/>
    <cellStyle name="Accent4" xfId="66" xr:uid="{00000000-0005-0000-0000-00003F000000}"/>
    <cellStyle name="Accent5" xfId="67" xr:uid="{00000000-0005-0000-0000-000040000000}"/>
    <cellStyle name="Accent6" xfId="68" xr:uid="{00000000-0005-0000-0000-000041000000}"/>
    <cellStyle name="Bad" xfId="69" xr:uid="{00000000-0005-0000-0000-000042000000}"/>
    <cellStyle name="Calcolo 2" xfId="70" xr:uid="{00000000-0005-0000-0000-000043000000}"/>
    <cellStyle name="Calculation" xfId="71" xr:uid="{00000000-0005-0000-0000-000044000000}"/>
    <cellStyle name="Cella collegata 2" xfId="72" xr:uid="{00000000-0005-0000-0000-000045000000}"/>
    <cellStyle name="Cella da controllare 2" xfId="73" xr:uid="{00000000-0005-0000-0000-000046000000}"/>
    <cellStyle name="Check Cell" xfId="74" xr:uid="{00000000-0005-0000-0000-000047000000}"/>
    <cellStyle name="Collegamento ipertestuale 2" xfId="75" xr:uid="{00000000-0005-0000-0000-000048000000}"/>
    <cellStyle name="Collegamento ipertestuale 3" xfId="76" xr:uid="{00000000-0005-0000-0000-000049000000}"/>
    <cellStyle name="Colore 1 2" xfId="77" xr:uid="{00000000-0005-0000-0000-00004A000000}"/>
    <cellStyle name="Colore 2 2" xfId="78" xr:uid="{00000000-0005-0000-0000-00004B000000}"/>
    <cellStyle name="Colore 3 2" xfId="79" xr:uid="{00000000-0005-0000-0000-00004C000000}"/>
    <cellStyle name="Colore 4 2" xfId="80" xr:uid="{00000000-0005-0000-0000-00004D000000}"/>
    <cellStyle name="Colore 5 2" xfId="81" xr:uid="{00000000-0005-0000-0000-00004E000000}"/>
    <cellStyle name="Colore 6 2" xfId="82" xr:uid="{00000000-0005-0000-0000-00004F000000}"/>
    <cellStyle name="Euro" xfId="83" xr:uid="{00000000-0005-0000-0000-000050000000}"/>
    <cellStyle name="Euro 2" xfId="395" xr:uid="{00000000-0005-0000-0000-000051000000}"/>
    <cellStyle name="Explanatory Text" xfId="84" xr:uid="{00000000-0005-0000-0000-000052000000}"/>
    <cellStyle name="Good" xfId="85" xr:uid="{00000000-0005-0000-0000-000053000000}"/>
    <cellStyle name="Heading 1" xfId="86" xr:uid="{00000000-0005-0000-0000-000054000000}"/>
    <cellStyle name="Heading 2" xfId="87" xr:uid="{00000000-0005-0000-0000-000055000000}"/>
    <cellStyle name="Heading 3" xfId="88" xr:uid="{00000000-0005-0000-0000-000056000000}"/>
    <cellStyle name="Heading 4" xfId="89" xr:uid="{00000000-0005-0000-0000-000057000000}"/>
    <cellStyle name="Input 2" xfId="90" xr:uid="{00000000-0005-0000-0000-000058000000}"/>
    <cellStyle name="Linked Cell" xfId="91" xr:uid="{00000000-0005-0000-0000-000059000000}"/>
    <cellStyle name="Migliaia" xfId="1" builtinId="3"/>
    <cellStyle name="Migliaia [0] 2" xfId="92" xr:uid="{00000000-0005-0000-0000-00005B000000}"/>
    <cellStyle name="Migliaia [0] 2 2" xfId="396" xr:uid="{00000000-0005-0000-0000-00005C000000}"/>
    <cellStyle name="Migliaia [0] 3" xfId="93" xr:uid="{00000000-0005-0000-0000-00005D000000}"/>
    <cellStyle name="Migliaia [0] 3 2" xfId="94" xr:uid="{00000000-0005-0000-0000-00005E000000}"/>
    <cellStyle name="Migliaia [0] 3 2 2" xfId="398" xr:uid="{00000000-0005-0000-0000-00005F000000}"/>
    <cellStyle name="Migliaia [0] 3 3" xfId="397" xr:uid="{00000000-0005-0000-0000-000060000000}"/>
    <cellStyle name="Migliaia [0] 4" xfId="95" xr:uid="{00000000-0005-0000-0000-000061000000}"/>
    <cellStyle name="Migliaia [0] 4 2" xfId="96" xr:uid="{00000000-0005-0000-0000-000062000000}"/>
    <cellStyle name="Migliaia [0] 4 2 2" xfId="400" xr:uid="{00000000-0005-0000-0000-000063000000}"/>
    <cellStyle name="Migliaia [0] 4 3" xfId="97" xr:uid="{00000000-0005-0000-0000-000064000000}"/>
    <cellStyle name="Migliaia [0] 4 3 2" xfId="401" xr:uid="{00000000-0005-0000-0000-000065000000}"/>
    <cellStyle name="Migliaia [0] 4 4" xfId="399" xr:uid="{00000000-0005-0000-0000-000066000000}"/>
    <cellStyle name="Migliaia [0] 5" xfId="98" xr:uid="{00000000-0005-0000-0000-000067000000}"/>
    <cellStyle name="Migliaia [0] 5 2" xfId="402" xr:uid="{00000000-0005-0000-0000-000068000000}"/>
    <cellStyle name="Migliaia [0] 6" xfId="99" xr:uid="{00000000-0005-0000-0000-000069000000}"/>
    <cellStyle name="Migliaia [0] 6 2" xfId="403" xr:uid="{00000000-0005-0000-0000-00006A000000}"/>
    <cellStyle name="Migliaia [0] 7" xfId="100" xr:uid="{00000000-0005-0000-0000-00006B000000}"/>
    <cellStyle name="Migliaia [0] 7 2" xfId="404" xr:uid="{00000000-0005-0000-0000-00006C000000}"/>
    <cellStyle name="Migliaia [0] 8" xfId="101" xr:uid="{00000000-0005-0000-0000-00006D000000}"/>
    <cellStyle name="Migliaia [0] 8 2" xfId="405" xr:uid="{00000000-0005-0000-0000-00006E000000}"/>
    <cellStyle name="Migliaia 10" xfId="102" xr:uid="{00000000-0005-0000-0000-00006F000000}"/>
    <cellStyle name="Migliaia 10 2" xfId="406" xr:uid="{00000000-0005-0000-0000-000070000000}"/>
    <cellStyle name="Migliaia 100" xfId="103" xr:uid="{00000000-0005-0000-0000-000071000000}"/>
    <cellStyle name="Migliaia 100 2" xfId="104" xr:uid="{00000000-0005-0000-0000-000072000000}"/>
    <cellStyle name="Migliaia 100 2 2" xfId="408" xr:uid="{00000000-0005-0000-0000-000073000000}"/>
    <cellStyle name="Migliaia 100 3" xfId="407" xr:uid="{00000000-0005-0000-0000-000074000000}"/>
    <cellStyle name="Migliaia 101" xfId="105" xr:uid="{00000000-0005-0000-0000-000075000000}"/>
    <cellStyle name="Migliaia 101 2" xfId="409" xr:uid="{00000000-0005-0000-0000-000076000000}"/>
    <cellStyle name="Migliaia 102" xfId="106" xr:uid="{00000000-0005-0000-0000-000077000000}"/>
    <cellStyle name="Migliaia 102 2" xfId="410" xr:uid="{00000000-0005-0000-0000-000078000000}"/>
    <cellStyle name="Migliaia 103" xfId="107" xr:uid="{00000000-0005-0000-0000-000079000000}"/>
    <cellStyle name="Migliaia 103 2" xfId="411" xr:uid="{00000000-0005-0000-0000-00007A000000}"/>
    <cellStyle name="Migliaia 104" xfId="108" xr:uid="{00000000-0005-0000-0000-00007B000000}"/>
    <cellStyle name="Migliaia 104 2" xfId="412" xr:uid="{00000000-0005-0000-0000-00007C000000}"/>
    <cellStyle name="Migliaia 105" xfId="109" xr:uid="{00000000-0005-0000-0000-00007D000000}"/>
    <cellStyle name="Migliaia 105 2" xfId="413" xr:uid="{00000000-0005-0000-0000-00007E000000}"/>
    <cellStyle name="Migliaia 106" xfId="110" xr:uid="{00000000-0005-0000-0000-00007F000000}"/>
    <cellStyle name="Migliaia 106 2" xfId="414" xr:uid="{00000000-0005-0000-0000-000080000000}"/>
    <cellStyle name="Migliaia 107" xfId="111" xr:uid="{00000000-0005-0000-0000-000081000000}"/>
    <cellStyle name="Migliaia 107 2" xfId="415" xr:uid="{00000000-0005-0000-0000-000082000000}"/>
    <cellStyle name="Migliaia 108" xfId="112" xr:uid="{00000000-0005-0000-0000-000083000000}"/>
    <cellStyle name="Migliaia 108 2" xfId="113" xr:uid="{00000000-0005-0000-0000-000084000000}"/>
    <cellStyle name="Migliaia 108 2 2" xfId="417" xr:uid="{00000000-0005-0000-0000-000085000000}"/>
    <cellStyle name="Migliaia 108 3" xfId="416" xr:uid="{00000000-0005-0000-0000-000086000000}"/>
    <cellStyle name="Migliaia 109" xfId="114" xr:uid="{00000000-0005-0000-0000-000087000000}"/>
    <cellStyle name="Migliaia 109 2" xfId="418" xr:uid="{00000000-0005-0000-0000-000088000000}"/>
    <cellStyle name="Migliaia 11" xfId="115" xr:uid="{00000000-0005-0000-0000-000089000000}"/>
    <cellStyle name="Migliaia 11 2" xfId="419" xr:uid="{00000000-0005-0000-0000-00008A000000}"/>
    <cellStyle name="Migliaia 110" xfId="116" xr:uid="{00000000-0005-0000-0000-00008B000000}"/>
    <cellStyle name="Migliaia 110 2" xfId="420" xr:uid="{00000000-0005-0000-0000-00008C000000}"/>
    <cellStyle name="Migliaia 111" xfId="117" xr:uid="{00000000-0005-0000-0000-00008D000000}"/>
    <cellStyle name="Migliaia 111 2" xfId="421" xr:uid="{00000000-0005-0000-0000-00008E000000}"/>
    <cellStyle name="Migliaia 112" xfId="118" xr:uid="{00000000-0005-0000-0000-00008F000000}"/>
    <cellStyle name="Migliaia 112 2" xfId="422" xr:uid="{00000000-0005-0000-0000-000090000000}"/>
    <cellStyle name="Migliaia 113" xfId="119" xr:uid="{00000000-0005-0000-0000-000091000000}"/>
    <cellStyle name="Migliaia 113 2" xfId="423" xr:uid="{00000000-0005-0000-0000-000092000000}"/>
    <cellStyle name="Migliaia 114" xfId="120" xr:uid="{00000000-0005-0000-0000-000093000000}"/>
    <cellStyle name="Migliaia 114 2" xfId="424" xr:uid="{00000000-0005-0000-0000-000094000000}"/>
    <cellStyle name="Migliaia 115" xfId="121" xr:uid="{00000000-0005-0000-0000-000095000000}"/>
    <cellStyle name="Migliaia 115 2" xfId="425" xr:uid="{00000000-0005-0000-0000-000096000000}"/>
    <cellStyle name="Migliaia 116" xfId="122" xr:uid="{00000000-0005-0000-0000-000097000000}"/>
    <cellStyle name="Migliaia 116 2" xfId="426" xr:uid="{00000000-0005-0000-0000-000098000000}"/>
    <cellStyle name="Migliaia 117" xfId="123" xr:uid="{00000000-0005-0000-0000-000099000000}"/>
    <cellStyle name="Migliaia 117 2" xfId="427" xr:uid="{00000000-0005-0000-0000-00009A000000}"/>
    <cellStyle name="Migliaia 118" xfId="124" xr:uid="{00000000-0005-0000-0000-00009B000000}"/>
    <cellStyle name="Migliaia 118 2" xfId="428" xr:uid="{00000000-0005-0000-0000-00009C000000}"/>
    <cellStyle name="Migliaia 119" xfId="125" xr:uid="{00000000-0005-0000-0000-00009D000000}"/>
    <cellStyle name="Migliaia 119 2" xfId="429" xr:uid="{00000000-0005-0000-0000-00009E000000}"/>
    <cellStyle name="Migliaia 12" xfId="126" xr:uid="{00000000-0005-0000-0000-00009F000000}"/>
    <cellStyle name="Migliaia 12 2" xfId="127" xr:uid="{00000000-0005-0000-0000-0000A0000000}"/>
    <cellStyle name="Migliaia 12 2 2" xfId="431" xr:uid="{00000000-0005-0000-0000-0000A1000000}"/>
    <cellStyle name="Migliaia 12 3" xfId="430" xr:uid="{00000000-0005-0000-0000-0000A2000000}"/>
    <cellStyle name="Migliaia 120" xfId="128" xr:uid="{00000000-0005-0000-0000-0000A3000000}"/>
    <cellStyle name="Migliaia 120 2" xfId="432" xr:uid="{00000000-0005-0000-0000-0000A4000000}"/>
    <cellStyle name="Migliaia 121" xfId="129" xr:uid="{00000000-0005-0000-0000-0000A5000000}"/>
    <cellStyle name="Migliaia 121 2" xfId="433" xr:uid="{00000000-0005-0000-0000-0000A6000000}"/>
    <cellStyle name="Migliaia 122" xfId="130" xr:uid="{00000000-0005-0000-0000-0000A7000000}"/>
    <cellStyle name="Migliaia 122 2" xfId="434" xr:uid="{00000000-0005-0000-0000-0000A8000000}"/>
    <cellStyle name="Migliaia 123" xfId="131" xr:uid="{00000000-0005-0000-0000-0000A9000000}"/>
    <cellStyle name="Migliaia 123 2" xfId="435" xr:uid="{00000000-0005-0000-0000-0000AA000000}"/>
    <cellStyle name="Migliaia 124" xfId="132" xr:uid="{00000000-0005-0000-0000-0000AB000000}"/>
    <cellStyle name="Migliaia 124 2" xfId="436" xr:uid="{00000000-0005-0000-0000-0000AC000000}"/>
    <cellStyle name="Migliaia 125" xfId="133" xr:uid="{00000000-0005-0000-0000-0000AD000000}"/>
    <cellStyle name="Migliaia 125 2" xfId="437" xr:uid="{00000000-0005-0000-0000-0000AE000000}"/>
    <cellStyle name="Migliaia 126" xfId="134" xr:uid="{00000000-0005-0000-0000-0000AF000000}"/>
    <cellStyle name="Migliaia 126 2" xfId="438" xr:uid="{00000000-0005-0000-0000-0000B0000000}"/>
    <cellStyle name="Migliaia 127" xfId="135" xr:uid="{00000000-0005-0000-0000-0000B1000000}"/>
    <cellStyle name="Migliaia 127 2" xfId="439" xr:uid="{00000000-0005-0000-0000-0000B2000000}"/>
    <cellStyle name="Migliaia 128" xfId="136" xr:uid="{00000000-0005-0000-0000-0000B3000000}"/>
    <cellStyle name="Migliaia 128 2" xfId="440" xr:uid="{00000000-0005-0000-0000-0000B4000000}"/>
    <cellStyle name="Migliaia 129" xfId="137" xr:uid="{00000000-0005-0000-0000-0000B5000000}"/>
    <cellStyle name="Migliaia 129 2" xfId="441" xr:uid="{00000000-0005-0000-0000-0000B6000000}"/>
    <cellStyle name="Migliaia 13" xfId="138" xr:uid="{00000000-0005-0000-0000-0000B7000000}"/>
    <cellStyle name="Migliaia 13 2" xfId="442" xr:uid="{00000000-0005-0000-0000-0000B8000000}"/>
    <cellStyle name="Migliaia 130" xfId="139" xr:uid="{00000000-0005-0000-0000-0000B9000000}"/>
    <cellStyle name="Migliaia 130 2" xfId="443" xr:uid="{00000000-0005-0000-0000-0000BA000000}"/>
    <cellStyle name="Migliaia 131" xfId="140" xr:uid="{00000000-0005-0000-0000-0000BB000000}"/>
    <cellStyle name="Migliaia 131 2" xfId="444" xr:uid="{00000000-0005-0000-0000-0000BC000000}"/>
    <cellStyle name="Migliaia 132" xfId="141" xr:uid="{00000000-0005-0000-0000-0000BD000000}"/>
    <cellStyle name="Migliaia 132 2" xfId="445" xr:uid="{00000000-0005-0000-0000-0000BE000000}"/>
    <cellStyle name="Migliaia 133" xfId="142" xr:uid="{00000000-0005-0000-0000-0000BF000000}"/>
    <cellStyle name="Migliaia 133 2" xfId="446" xr:uid="{00000000-0005-0000-0000-0000C0000000}"/>
    <cellStyle name="Migliaia 134" xfId="143" xr:uid="{00000000-0005-0000-0000-0000C1000000}"/>
    <cellStyle name="Migliaia 134 2" xfId="447" xr:uid="{00000000-0005-0000-0000-0000C2000000}"/>
    <cellStyle name="Migliaia 135" xfId="144" xr:uid="{00000000-0005-0000-0000-0000C3000000}"/>
    <cellStyle name="Migliaia 135 2" xfId="448" xr:uid="{00000000-0005-0000-0000-0000C4000000}"/>
    <cellStyle name="Migliaia 136" xfId="145" xr:uid="{00000000-0005-0000-0000-0000C5000000}"/>
    <cellStyle name="Migliaia 136 2" xfId="449" xr:uid="{00000000-0005-0000-0000-0000C6000000}"/>
    <cellStyle name="Migliaia 137" xfId="146" xr:uid="{00000000-0005-0000-0000-0000C7000000}"/>
    <cellStyle name="Migliaia 137 2" xfId="450" xr:uid="{00000000-0005-0000-0000-0000C8000000}"/>
    <cellStyle name="Migliaia 138" xfId="147" xr:uid="{00000000-0005-0000-0000-0000C9000000}"/>
    <cellStyle name="Migliaia 138 2" xfId="451" xr:uid="{00000000-0005-0000-0000-0000CA000000}"/>
    <cellStyle name="Migliaia 139" xfId="148" xr:uid="{00000000-0005-0000-0000-0000CB000000}"/>
    <cellStyle name="Migliaia 139 2" xfId="452" xr:uid="{00000000-0005-0000-0000-0000CC000000}"/>
    <cellStyle name="Migliaia 14" xfId="149" xr:uid="{00000000-0005-0000-0000-0000CD000000}"/>
    <cellStyle name="Migliaia 14 2" xfId="453" xr:uid="{00000000-0005-0000-0000-0000CE000000}"/>
    <cellStyle name="Migliaia 140" xfId="150" xr:uid="{00000000-0005-0000-0000-0000CF000000}"/>
    <cellStyle name="Migliaia 140 2" xfId="454" xr:uid="{00000000-0005-0000-0000-0000D0000000}"/>
    <cellStyle name="Migliaia 141" xfId="151" xr:uid="{00000000-0005-0000-0000-0000D1000000}"/>
    <cellStyle name="Migliaia 141 2" xfId="455" xr:uid="{00000000-0005-0000-0000-0000D2000000}"/>
    <cellStyle name="Migliaia 142" xfId="152" xr:uid="{00000000-0005-0000-0000-0000D3000000}"/>
    <cellStyle name="Migliaia 142 2" xfId="456" xr:uid="{00000000-0005-0000-0000-0000D4000000}"/>
    <cellStyle name="Migliaia 143" xfId="153" xr:uid="{00000000-0005-0000-0000-0000D5000000}"/>
    <cellStyle name="Migliaia 143 2" xfId="457" xr:uid="{00000000-0005-0000-0000-0000D6000000}"/>
    <cellStyle name="Migliaia 144" xfId="154" xr:uid="{00000000-0005-0000-0000-0000D7000000}"/>
    <cellStyle name="Migliaia 144 2" xfId="458" xr:uid="{00000000-0005-0000-0000-0000D8000000}"/>
    <cellStyle name="Migliaia 145" xfId="155" xr:uid="{00000000-0005-0000-0000-0000D9000000}"/>
    <cellStyle name="Migliaia 145 2" xfId="459" xr:uid="{00000000-0005-0000-0000-0000DA000000}"/>
    <cellStyle name="Migliaia 146" xfId="156" xr:uid="{00000000-0005-0000-0000-0000DB000000}"/>
    <cellStyle name="Migliaia 146 2" xfId="460" xr:uid="{00000000-0005-0000-0000-0000DC000000}"/>
    <cellStyle name="Migliaia 147" xfId="157" xr:uid="{00000000-0005-0000-0000-0000DD000000}"/>
    <cellStyle name="Migliaia 147 2" xfId="461" xr:uid="{00000000-0005-0000-0000-0000DE000000}"/>
    <cellStyle name="Migliaia 148" xfId="158" xr:uid="{00000000-0005-0000-0000-0000DF000000}"/>
    <cellStyle name="Migliaia 148 2" xfId="462" xr:uid="{00000000-0005-0000-0000-0000E0000000}"/>
    <cellStyle name="Migliaia 149" xfId="159" xr:uid="{00000000-0005-0000-0000-0000E1000000}"/>
    <cellStyle name="Migliaia 149 2" xfId="463" xr:uid="{00000000-0005-0000-0000-0000E2000000}"/>
    <cellStyle name="Migliaia 15" xfId="160" xr:uid="{00000000-0005-0000-0000-0000E3000000}"/>
    <cellStyle name="Migliaia 15 2" xfId="464" xr:uid="{00000000-0005-0000-0000-0000E4000000}"/>
    <cellStyle name="Migliaia 150" xfId="161" xr:uid="{00000000-0005-0000-0000-0000E5000000}"/>
    <cellStyle name="Migliaia 150 2" xfId="465" xr:uid="{00000000-0005-0000-0000-0000E6000000}"/>
    <cellStyle name="Migliaia 151" xfId="162" xr:uid="{00000000-0005-0000-0000-0000E7000000}"/>
    <cellStyle name="Migliaia 151 2" xfId="466" xr:uid="{00000000-0005-0000-0000-0000E8000000}"/>
    <cellStyle name="Migliaia 152" xfId="163" xr:uid="{00000000-0005-0000-0000-0000E9000000}"/>
    <cellStyle name="Migliaia 152 2" xfId="467" xr:uid="{00000000-0005-0000-0000-0000EA000000}"/>
    <cellStyle name="Migliaia 153" xfId="164" xr:uid="{00000000-0005-0000-0000-0000EB000000}"/>
    <cellStyle name="Migliaia 153 2" xfId="468" xr:uid="{00000000-0005-0000-0000-0000EC000000}"/>
    <cellStyle name="Migliaia 154" xfId="165" xr:uid="{00000000-0005-0000-0000-0000ED000000}"/>
    <cellStyle name="Migliaia 154 2" xfId="469" xr:uid="{00000000-0005-0000-0000-0000EE000000}"/>
    <cellStyle name="Migliaia 155" xfId="166" xr:uid="{00000000-0005-0000-0000-0000EF000000}"/>
    <cellStyle name="Migliaia 155 2" xfId="470" xr:uid="{00000000-0005-0000-0000-0000F0000000}"/>
    <cellStyle name="Migliaia 156" xfId="167" xr:uid="{00000000-0005-0000-0000-0000F1000000}"/>
    <cellStyle name="Migliaia 156 2" xfId="471" xr:uid="{00000000-0005-0000-0000-0000F2000000}"/>
    <cellStyle name="Migliaia 157" xfId="168" xr:uid="{00000000-0005-0000-0000-0000F3000000}"/>
    <cellStyle name="Migliaia 157 2" xfId="472" xr:uid="{00000000-0005-0000-0000-0000F4000000}"/>
    <cellStyle name="Migliaia 158" xfId="169" xr:uid="{00000000-0005-0000-0000-0000F5000000}"/>
    <cellStyle name="Migliaia 158 2" xfId="473" xr:uid="{00000000-0005-0000-0000-0000F6000000}"/>
    <cellStyle name="Migliaia 159" xfId="170" xr:uid="{00000000-0005-0000-0000-0000F7000000}"/>
    <cellStyle name="Migliaia 159 2" xfId="474" xr:uid="{00000000-0005-0000-0000-0000F8000000}"/>
    <cellStyle name="Migliaia 16" xfId="171" xr:uid="{00000000-0005-0000-0000-0000F9000000}"/>
    <cellStyle name="Migliaia 16 2" xfId="475" xr:uid="{00000000-0005-0000-0000-0000FA000000}"/>
    <cellStyle name="Migliaia 160" xfId="172" xr:uid="{00000000-0005-0000-0000-0000FB000000}"/>
    <cellStyle name="Migliaia 160 2" xfId="476" xr:uid="{00000000-0005-0000-0000-0000FC000000}"/>
    <cellStyle name="Migliaia 161" xfId="173" xr:uid="{00000000-0005-0000-0000-0000FD000000}"/>
    <cellStyle name="Migliaia 161 2" xfId="477" xr:uid="{00000000-0005-0000-0000-0000FE000000}"/>
    <cellStyle name="Migliaia 162" xfId="174" xr:uid="{00000000-0005-0000-0000-0000FF000000}"/>
    <cellStyle name="Migliaia 162 2" xfId="478" xr:uid="{00000000-0005-0000-0000-000000010000}"/>
    <cellStyle name="Migliaia 163" xfId="175" xr:uid="{00000000-0005-0000-0000-000001010000}"/>
    <cellStyle name="Migliaia 163 2" xfId="479" xr:uid="{00000000-0005-0000-0000-000002010000}"/>
    <cellStyle name="Migliaia 164" xfId="176" xr:uid="{00000000-0005-0000-0000-000003010000}"/>
    <cellStyle name="Migliaia 164 2" xfId="480" xr:uid="{00000000-0005-0000-0000-000004010000}"/>
    <cellStyle name="Migliaia 165" xfId="177" xr:uid="{00000000-0005-0000-0000-000005010000}"/>
    <cellStyle name="Migliaia 165 2" xfId="481" xr:uid="{00000000-0005-0000-0000-000006010000}"/>
    <cellStyle name="Migliaia 166" xfId="178" xr:uid="{00000000-0005-0000-0000-000007010000}"/>
    <cellStyle name="Migliaia 166 2" xfId="482" xr:uid="{00000000-0005-0000-0000-000008010000}"/>
    <cellStyle name="Migliaia 167" xfId="394" xr:uid="{00000000-0005-0000-0000-000009010000}"/>
    <cellStyle name="Migliaia 168" xfId="663" xr:uid="{00000000-0005-0000-0000-00000A010000}"/>
    <cellStyle name="Migliaia 169" xfId="667" xr:uid="{FB11EC91-EB4E-4E4F-8F0E-3DD87A5C140A}"/>
    <cellStyle name="Migliaia 17" xfId="179" xr:uid="{00000000-0005-0000-0000-00000B010000}"/>
    <cellStyle name="Migliaia 17 2" xfId="483" xr:uid="{00000000-0005-0000-0000-00000C010000}"/>
    <cellStyle name="Migliaia 170" xfId="669" xr:uid="{389CB821-5F0B-4821-8FE9-73AE2DE4CC5C}"/>
    <cellStyle name="Migliaia 171" xfId="668" xr:uid="{A30B2B90-F49C-4C0A-8D45-3683A3990F11}"/>
    <cellStyle name="Migliaia 172" xfId="672" xr:uid="{C584F7C0-3061-43F7-AD98-71FAC56B0C36}"/>
    <cellStyle name="Migliaia 18" xfId="180" xr:uid="{00000000-0005-0000-0000-00000D010000}"/>
    <cellStyle name="Migliaia 18 2" xfId="484" xr:uid="{00000000-0005-0000-0000-00000E010000}"/>
    <cellStyle name="Migliaia 19" xfId="181" xr:uid="{00000000-0005-0000-0000-00000F010000}"/>
    <cellStyle name="Migliaia 19 2" xfId="182" xr:uid="{00000000-0005-0000-0000-000010010000}"/>
    <cellStyle name="Migliaia 19 2 2" xfId="183" xr:uid="{00000000-0005-0000-0000-000011010000}"/>
    <cellStyle name="Migliaia 19 2 2 2" xfId="487" xr:uid="{00000000-0005-0000-0000-000012010000}"/>
    <cellStyle name="Migliaia 19 2 3" xfId="486" xr:uid="{00000000-0005-0000-0000-000013010000}"/>
    <cellStyle name="Migliaia 19 3" xfId="184" xr:uid="{00000000-0005-0000-0000-000014010000}"/>
    <cellStyle name="Migliaia 19 3 2" xfId="488" xr:uid="{00000000-0005-0000-0000-000015010000}"/>
    <cellStyle name="Migliaia 19 4" xfId="485" xr:uid="{00000000-0005-0000-0000-000016010000}"/>
    <cellStyle name="Migliaia 2" xfId="185" xr:uid="{00000000-0005-0000-0000-000017010000}"/>
    <cellStyle name="Migliaia 2 2" xfId="186" xr:uid="{00000000-0005-0000-0000-000018010000}"/>
    <cellStyle name="Migliaia 2 2 2" xfId="490" xr:uid="{00000000-0005-0000-0000-000019010000}"/>
    <cellStyle name="Migliaia 2 3" xfId="187" xr:uid="{00000000-0005-0000-0000-00001A010000}"/>
    <cellStyle name="Migliaia 2 3 2" xfId="491" xr:uid="{00000000-0005-0000-0000-00001B010000}"/>
    <cellStyle name="Migliaia 2 4" xfId="489" xr:uid="{00000000-0005-0000-0000-00001C010000}"/>
    <cellStyle name="Migliaia 2 5" xfId="671" xr:uid="{E93DE18F-471B-404A-84CA-98D995AFC475}"/>
    <cellStyle name="Migliaia 20" xfId="188" xr:uid="{00000000-0005-0000-0000-00001D010000}"/>
    <cellStyle name="Migliaia 20 2" xfId="189" xr:uid="{00000000-0005-0000-0000-00001E010000}"/>
    <cellStyle name="Migliaia 20 2 2" xfId="190" xr:uid="{00000000-0005-0000-0000-00001F010000}"/>
    <cellStyle name="Migliaia 20 2 2 2" xfId="494" xr:uid="{00000000-0005-0000-0000-000020010000}"/>
    <cellStyle name="Migliaia 20 2 3" xfId="493" xr:uid="{00000000-0005-0000-0000-000021010000}"/>
    <cellStyle name="Migliaia 20 3" xfId="191" xr:uid="{00000000-0005-0000-0000-000022010000}"/>
    <cellStyle name="Migliaia 20 3 2" xfId="495" xr:uid="{00000000-0005-0000-0000-000023010000}"/>
    <cellStyle name="Migliaia 20 4" xfId="492" xr:uid="{00000000-0005-0000-0000-000024010000}"/>
    <cellStyle name="Migliaia 21" xfId="192" xr:uid="{00000000-0005-0000-0000-000025010000}"/>
    <cellStyle name="Migliaia 21 2" xfId="193" xr:uid="{00000000-0005-0000-0000-000026010000}"/>
    <cellStyle name="Migliaia 21 2 2" xfId="194" xr:uid="{00000000-0005-0000-0000-000027010000}"/>
    <cellStyle name="Migliaia 21 2 2 2" xfId="498" xr:uid="{00000000-0005-0000-0000-000028010000}"/>
    <cellStyle name="Migliaia 21 2 3" xfId="497" xr:uid="{00000000-0005-0000-0000-000029010000}"/>
    <cellStyle name="Migliaia 21 3" xfId="195" xr:uid="{00000000-0005-0000-0000-00002A010000}"/>
    <cellStyle name="Migliaia 21 3 2" xfId="499" xr:uid="{00000000-0005-0000-0000-00002B010000}"/>
    <cellStyle name="Migliaia 21 4" xfId="496" xr:uid="{00000000-0005-0000-0000-00002C010000}"/>
    <cellStyle name="Migliaia 22" xfId="196" xr:uid="{00000000-0005-0000-0000-00002D010000}"/>
    <cellStyle name="Migliaia 22 2" xfId="197" xr:uid="{00000000-0005-0000-0000-00002E010000}"/>
    <cellStyle name="Migliaia 22 2 2" xfId="501" xr:uid="{00000000-0005-0000-0000-00002F010000}"/>
    <cellStyle name="Migliaia 22 3" xfId="500" xr:uid="{00000000-0005-0000-0000-000030010000}"/>
    <cellStyle name="Migliaia 23" xfId="198" xr:uid="{00000000-0005-0000-0000-000031010000}"/>
    <cellStyle name="Migliaia 23 2" xfId="199" xr:uid="{00000000-0005-0000-0000-000032010000}"/>
    <cellStyle name="Migliaia 23 2 2" xfId="503" xr:uid="{00000000-0005-0000-0000-000033010000}"/>
    <cellStyle name="Migliaia 23 3" xfId="502" xr:uid="{00000000-0005-0000-0000-000034010000}"/>
    <cellStyle name="Migliaia 24" xfId="200" xr:uid="{00000000-0005-0000-0000-000035010000}"/>
    <cellStyle name="Migliaia 24 2" xfId="201" xr:uid="{00000000-0005-0000-0000-000036010000}"/>
    <cellStyle name="Migliaia 24 2 2" xfId="505" xr:uid="{00000000-0005-0000-0000-000037010000}"/>
    <cellStyle name="Migliaia 24 3" xfId="504" xr:uid="{00000000-0005-0000-0000-000038010000}"/>
    <cellStyle name="Migliaia 25" xfId="202" xr:uid="{00000000-0005-0000-0000-000039010000}"/>
    <cellStyle name="Migliaia 25 2" xfId="203" xr:uid="{00000000-0005-0000-0000-00003A010000}"/>
    <cellStyle name="Migliaia 25 2 2" xfId="507" xr:uid="{00000000-0005-0000-0000-00003B010000}"/>
    <cellStyle name="Migliaia 25 3" xfId="506" xr:uid="{00000000-0005-0000-0000-00003C010000}"/>
    <cellStyle name="Migliaia 26" xfId="204" xr:uid="{00000000-0005-0000-0000-00003D010000}"/>
    <cellStyle name="Migliaia 26 2" xfId="205" xr:uid="{00000000-0005-0000-0000-00003E010000}"/>
    <cellStyle name="Migliaia 26 2 2" xfId="509" xr:uid="{00000000-0005-0000-0000-00003F010000}"/>
    <cellStyle name="Migliaia 26 3" xfId="508" xr:uid="{00000000-0005-0000-0000-000040010000}"/>
    <cellStyle name="Migliaia 27" xfId="206" xr:uid="{00000000-0005-0000-0000-000041010000}"/>
    <cellStyle name="Migliaia 27 2" xfId="207" xr:uid="{00000000-0005-0000-0000-000042010000}"/>
    <cellStyle name="Migliaia 27 2 2" xfId="511" xr:uid="{00000000-0005-0000-0000-000043010000}"/>
    <cellStyle name="Migliaia 27 3" xfId="510" xr:uid="{00000000-0005-0000-0000-000044010000}"/>
    <cellStyle name="Migliaia 28" xfId="208" xr:uid="{00000000-0005-0000-0000-000045010000}"/>
    <cellStyle name="Migliaia 28 2" xfId="209" xr:uid="{00000000-0005-0000-0000-000046010000}"/>
    <cellStyle name="Migliaia 28 2 2" xfId="513" xr:uid="{00000000-0005-0000-0000-000047010000}"/>
    <cellStyle name="Migliaia 28 3" xfId="512" xr:uid="{00000000-0005-0000-0000-000048010000}"/>
    <cellStyle name="Migliaia 29" xfId="210" xr:uid="{00000000-0005-0000-0000-000049010000}"/>
    <cellStyle name="Migliaia 29 2" xfId="211" xr:uid="{00000000-0005-0000-0000-00004A010000}"/>
    <cellStyle name="Migliaia 29 2 2" xfId="515" xr:uid="{00000000-0005-0000-0000-00004B010000}"/>
    <cellStyle name="Migliaia 29 3" xfId="514" xr:uid="{00000000-0005-0000-0000-00004C010000}"/>
    <cellStyle name="Migliaia 3" xfId="212" xr:uid="{00000000-0005-0000-0000-00004D010000}"/>
    <cellStyle name="Migliaia 3 2" xfId="213" xr:uid="{00000000-0005-0000-0000-00004E010000}"/>
    <cellStyle name="Migliaia 3 2 2" xfId="214" xr:uid="{00000000-0005-0000-0000-00004F010000}"/>
    <cellStyle name="Migliaia 3 2 2 2" xfId="518" xr:uid="{00000000-0005-0000-0000-000050010000}"/>
    <cellStyle name="Migliaia 3 2 3" xfId="517" xr:uid="{00000000-0005-0000-0000-000051010000}"/>
    <cellStyle name="Migliaia 3 3" xfId="516" xr:uid="{00000000-0005-0000-0000-000052010000}"/>
    <cellStyle name="Migliaia 30" xfId="215" xr:uid="{00000000-0005-0000-0000-000053010000}"/>
    <cellStyle name="Migliaia 30 2" xfId="216" xr:uid="{00000000-0005-0000-0000-000054010000}"/>
    <cellStyle name="Migliaia 30 2 2" xfId="520" xr:uid="{00000000-0005-0000-0000-000055010000}"/>
    <cellStyle name="Migliaia 30 3" xfId="519" xr:uid="{00000000-0005-0000-0000-000056010000}"/>
    <cellStyle name="Migliaia 31" xfId="217" xr:uid="{00000000-0005-0000-0000-000057010000}"/>
    <cellStyle name="Migliaia 31 2" xfId="218" xr:uid="{00000000-0005-0000-0000-000058010000}"/>
    <cellStyle name="Migliaia 31 2 2" xfId="522" xr:uid="{00000000-0005-0000-0000-000059010000}"/>
    <cellStyle name="Migliaia 31 3" xfId="521" xr:uid="{00000000-0005-0000-0000-00005A010000}"/>
    <cellStyle name="Migliaia 32" xfId="219" xr:uid="{00000000-0005-0000-0000-00005B010000}"/>
    <cellStyle name="Migliaia 32 2" xfId="220" xr:uid="{00000000-0005-0000-0000-00005C010000}"/>
    <cellStyle name="Migliaia 32 2 2" xfId="524" xr:uid="{00000000-0005-0000-0000-00005D010000}"/>
    <cellStyle name="Migliaia 32 3" xfId="523" xr:uid="{00000000-0005-0000-0000-00005E010000}"/>
    <cellStyle name="Migliaia 33" xfId="221" xr:uid="{00000000-0005-0000-0000-00005F010000}"/>
    <cellStyle name="Migliaia 33 2" xfId="222" xr:uid="{00000000-0005-0000-0000-000060010000}"/>
    <cellStyle name="Migliaia 33 2 2" xfId="526" xr:uid="{00000000-0005-0000-0000-000061010000}"/>
    <cellStyle name="Migliaia 33 3" xfId="525" xr:uid="{00000000-0005-0000-0000-000062010000}"/>
    <cellStyle name="Migliaia 34" xfId="223" xr:uid="{00000000-0005-0000-0000-000063010000}"/>
    <cellStyle name="Migliaia 34 2" xfId="224" xr:uid="{00000000-0005-0000-0000-000064010000}"/>
    <cellStyle name="Migliaia 34 2 2" xfId="528" xr:uid="{00000000-0005-0000-0000-000065010000}"/>
    <cellStyle name="Migliaia 34 3" xfId="527" xr:uid="{00000000-0005-0000-0000-000066010000}"/>
    <cellStyle name="Migliaia 35" xfId="225" xr:uid="{00000000-0005-0000-0000-000067010000}"/>
    <cellStyle name="Migliaia 35 2" xfId="226" xr:uid="{00000000-0005-0000-0000-000068010000}"/>
    <cellStyle name="Migliaia 35 2 2" xfId="530" xr:uid="{00000000-0005-0000-0000-000069010000}"/>
    <cellStyle name="Migliaia 35 3" xfId="529" xr:uid="{00000000-0005-0000-0000-00006A010000}"/>
    <cellStyle name="Migliaia 36" xfId="227" xr:uid="{00000000-0005-0000-0000-00006B010000}"/>
    <cellStyle name="Migliaia 36 2" xfId="228" xr:uid="{00000000-0005-0000-0000-00006C010000}"/>
    <cellStyle name="Migliaia 36 2 2" xfId="532" xr:uid="{00000000-0005-0000-0000-00006D010000}"/>
    <cellStyle name="Migliaia 36 3" xfId="531" xr:uid="{00000000-0005-0000-0000-00006E010000}"/>
    <cellStyle name="Migliaia 37" xfId="229" xr:uid="{00000000-0005-0000-0000-00006F010000}"/>
    <cellStyle name="Migliaia 37 2" xfId="230" xr:uid="{00000000-0005-0000-0000-000070010000}"/>
    <cellStyle name="Migliaia 37 2 2" xfId="534" xr:uid="{00000000-0005-0000-0000-000071010000}"/>
    <cellStyle name="Migliaia 37 3" xfId="533" xr:uid="{00000000-0005-0000-0000-000072010000}"/>
    <cellStyle name="Migliaia 38" xfId="231" xr:uid="{00000000-0005-0000-0000-000073010000}"/>
    <cellStyle name="Migliaia 38 2" xfId="232" xr:uid="{00000000-0005-0000-0000-000074010000}"/>
    <cellStyle name="Migliaia 38 2 2" xfId="536" xr:uid="{00000000-0005-0000-0000-000075010000}"/>
    <cellStyle name="Migliaia 38 3" xfId="535" xr:uid="{00000000-0005-0000-0000-000076010000}"/>
    <cellStyle name="Migliaia 39" xfId="233" xr:uid="{00000000-0005-0000-0000-000077010000}"/>
    <cellStyle name="Migliaia 39 2" xfId="234" xr:uid="{00000000-0005-0000-0000-000078010000}"/>
    <cellStyle name="Migliaia 39 2 2" xfId="538" xr:uid="{00000000-0005-0000-0000-000079010000}"/>
    <cellStyle name="Migliaia 39 3" xfId="537" xr:uid="{00000000-0005-0000-0000-00007A010000}"/>
    <cellStyle name="Migliaia 4" xfId="235" xr:uid="{00000000-0005-0000-0000-00007B010000}"/>
    <cellStyle name="Migliaia 4 2" xfId="539" xr:uid="{00000000-0005-0000-0000-00007C010000}"/>
    <cellStyle name="Migliaia 40" xfId="236" xr:uid="{00000000-0005-0000-0000-00007D010000}"/>
    <cellStyle name="Migliaia 40 2" xfId="237" xr:uid="{00000000-0005-0000-0000-00007E010000}"/>
    <cellStyle name="Migliaia 40 2 2" xfId="541" xr:uid="{00000000-0005-0000-0000-00007F010000}"/>
    <cellStyle name="Migliaia 40 3" xfId="540" xr:uid="{00000000-0005-0000-0000-000080010000}"/>
    <cellStyle name="Migliaia 41" xfId="238" xr:uid="{00000000-0005-0000-0000-000081010000}"/>
    <cellStyle name="Migliaia 41 2" xfId="239" xr:uid="{00000000-0005-0000-0000-000082010000}"/>
    <cellStyle name="Migliaia 41 2 2" xfId="543" xr:uid="{00000000-0005-0000-0000-000083010000}"/>
    <cellStyle name="Migliaia 41 3" xfId="542" xr:uid="{00000000-0005-0000-0000-000084010000}"/>
    <cellStyle name="Migliaia 42" xfId="240" xr:uid="{00000000-0005-0000-0000-000085010000}"/>
    <cellStyle name="Migliaia 42 2" xfId="241" xr:uid="{00000000-0005-0000-0000-000086010000}"/>
    <cellStyle name="Migliaia 42 2 2" xfId="545" xr:uid="{00000000-0005-0000-0000-000087010000}"/>
    <cellStyle name="Migliaia 42 3" xfId="544" xr:uid="{00000000-0005-0000-0000-000088010000}"/>
    <cellStyle name="Migliaia 43" xfId="242" xr:uid="{00000000-0005-0000-0000-000089010000}"/>
    <cellStyle name="Migliaia 43 2" xfId="243" xr:uid="{00000000-0005-0000-0000-00008A010000}"/>
    <cellStyle name="Migliaia 43 2 2" xfId="547" xr:uid="{00000000-0005-0000-0000-00008B010000}"/>
    <cellStyle name="Migliaia 43 3" xfId="546" xr:uid="{00000000-0005-0000-0000-00008C010000}"/>
    <cellStyle name="Migliaia 44" xfId="244" xr:uid="{00000000-0005-0000-0000-00008D010000}"/>
    <cellStyle name="Migliaia 44 2" xfId="245" xr:uid="{00000000-0005-0000-0000-00008E010000}"/>
    <cellStyle name="Migliaia 44 2 2" xfId="549" xr:uid="{00000000-0005-0000-0000-00008F010000}"/>
    <cellStyle name="Migliaia 44 3" xfId="548" xr:uid="{00000000-0005-0000-0000-000090010000}"/>
    <cellStyle name="Migliaia 45" xfId="246" xr:uid="{00000000-0005-0000-0000-000091010000}"/>
    <cellStyle name="Migliaia 45 2" xfId="247" xr:uid="{00000000-0005-0000-0000-000092010000}"/>
    <cellStyle name="Migliaia 45 2 2" xfId="551" xr:uid="{00000000-0005-0000-0000-000093010000}"/>
    <cellStyle name="Migliaia 45 3" xfId="550" xr:uid="{00000000-0005-0000-0000-000094010000}"/>
    <cellStyle name="Migliaia 46" xfId="248" xr:uid="{00000000-0005-0000-0000-000095010000}"/>
    <cellStyle name="Migliaia 46 2" xfId="249" xr:uid="{00000000-0005-0000-0000-000096010000}"/>
    <cellStyle name="Migliaia 46 2 2" xfId="553" xr:uid="{00000000-0005-0000-0000-000097010000}"/>
    <cellStyle name="Migliaia 46 3" xfId="552" xr:uid="{00000000-0005-0000-0000-000098010000}"/>
    <cellStyle name="Migliaia 47" xfId="250" xr:uid="{00000000-0005-0000-0000-000099010000}"/>
    <cellStyle name="Migliaia 47 2" xfId="251" xr:uid="{00000000-0005-0000-0000-00009A010000}"/>
    <cellStyle name="Migliaia 47 2 2" xfId="555" xr:uid="{00000000-0005-0000-0000-00009B010000}"/>
    <cellStyle name="Migliaia 47 3" xfId="554" xr:uid="{00000000-0005-0000-0000-00009C010000}"/>
    <cellStyle name="Migliaia 48" xfId="252" xr:uid="{00000000-0005-0000-0000-00009D010000}"/>
    <cellStyle name="Migliaia 48 2" xfId="253" xr:uid="{00000000-0005-0000-0000-00009E010000}"/>
    <cellStyle name="Migliaia 48 2 2" xfId="557" xr:uid="{00000000-0005-0000-0000-00009F010000}"/>
    <cellStyle name="Migliaia 48 3" xfId="556" xr:uid="{00000000-0005-0000-0000-0000A0010000}"/>
    <cellStyle name="Migliaia 49" xfId="254" xr:uid="{00000000-0005-0000-0000-0000A1010000}"/>
    <cellStyle name="Migliaia 49 2" xfId="255" xr:uid="{00000000-0005-0000-0000-0000A2010000}"/>
    <cellStyle name="Migliaia 49 2 2" xfId="559" xr:uid="{00000000-0005-0000-0000-0000A3010000}"/>
    <cellStyle name="Migliaia 49 3" xfId="558" xr:uid="{00000000-0005-0000-0000-0000A4010000}"/>
    <cellStyle name="Migliaia 5" xfId="256" xr:uid="{00000000-0005-0000-0000-0000A5010000}"/>
    <cellStyle name="Migliaia 5 2" xfId="257" xr:uid="{00000000-0005-0000-0000-0000A6010000}"/>
    <cellStyle name="Migliaia 5 2 2" xfId="561" xr:uid="{00000000-0005-0000-0000-0000A7010000}"/>
    <cellStyle name="Migliaia 5 3" xfId="560" xr:uid="{00000000-0005-0000-0000-0000A8010000}"/>
    <cellStyle name="Migliaia 50" xfId="258" xr:uid="{00000000-0005-0000-0000-0000A9010000}"/>
    <cellStyle name="Migliaia 50 2" xfId="259" xr:uid="{00000000-0005-0000-0000-0000AA010000}"/>
    <cellStyle name="Migliaia 50 2 2" xfId="563" xr:uid="{00000000-0005-0000-0000-0000AB010000}"/>
    <cellStyle name="Migliaia 50 3" xfId="562" xr:uid="{00000000-0005-0000-0000-0000AC010000}"/>
    <cellStyle name="Migliaia 51" xfId="260" xr:uid="{00000000-0005-0000-0000-0000AD010000}"/>
    <cellStyle name="Migliaia 51 2" xfId="261" xr:uid="{00000000-0005-0000-0000-0000AE010000}"/>
    <cellStyle name="Migliaia 51 2 2" xfId="565" xr:uid="{00000000-0005-0000-0000-0000AF010000}"/>
    <cellStyle name="Migliaia 51 3" xfId="564" xr:uid="{00000000-0005-0000-0000-0000B0010000}"/>
    <cellStyle name="Migliaia 52" xfId="262" xr:uid="{00000000-0005-0000-0000-0000B1010000}"/>
    <cellStyle name="Migliaia 52 2" xfId="263" xr:uid="{00000000-0005-0000-0000-0000B2010000}"/>
    <cellStyle name="Migliaia 52 2 2" xfId="567" xr:uid="{00000000-0005-0000-0000-0000B3010000}"/>
    <cellStyle name="Migliaia 52 3" xfId="566" xr:uid="{00000000-0005-0000-0000-0000B4010000}"/>
    <cellStyle name="Migliaia 53" xfId="264" xr:uid="{00000000-0005-0000-0000-0000B5010000}"/>
    <cellStyle name="Migliaia 53 2" xfId="265" xr:uid="{00000000-0005-0000-0000-0000B6010000}"/>
    <cellStyle name="Migliaia 53 2 2" xfId="569" xr:uid="{00000000-0005-0000-0000-0000B7010000}"/>
    <cellStyle name="Migliaia 53 3" xfId="568" xr:uid="{00000000-0005-0000-0000-0000B8010000}"/>
    <cellStyle name="Migliaia 54" xfId="266" xr:uid="{00000000-0005-0000-0000-0000B9010000}"/>
    <cellStyle name="Migliaia 54 2" xfId="267" xr:uid="{00000000-0005-0000-0000-0000BA010000}"/>
    <cellStyle name="Migliaia 54 2 2" xfId="571" xr:uid="{00000000-0005-0000-0000-0000BB010000}"/>
    <cellStyle name="Migliaia 54 3" xfId="570" xr:uid="{00000000-0005-0000-0000-0000BC010000}"/>
    <cellStyle name="Migliaia 55" xfId="268" xr:uid="{00000000-0005-0000-0000-0000BD010000}"/>
    <cellStyle name="Migliaia 55 2" xfId="269" xr:uid="{00000000-0005-0000-0000-0000BE010000}"/>
    <cellStyle name="Migliaia 55 2 2" xfId="573" xr:uid="{00000000-0005-0000-0000-0000BF010000}"/>
    <cellStyle name="Migliaia 55 3" xfId="572" xr:uid="{00000000-0005-0000-0000-0000C0010000}"/>
    <cellStyle name="Migliaia 56" xfId="270" xr:uid="{00000000-0005-0000-0000-0000C1010000}"/>
    <cellStyle name="Migliaia 56 2" xfId="271" xr:uid="{00000000-0005-0000-0000-0000C2010000}"/>
    <cellStyle name="Migliaia 56 2 2" xfId="575" xr:uid="{00000000-0005-0000-0000-0000C3010000}"/>
    <cellStyle name="Migliaia 56 3" xfId="574" xr:uid="{00000000-0005-0000-0000-0000C4010000}"/>
    <cellStyle name="Migliaia 57" xfId="272" xr:uid="{00000000-0005-0000-0000-0000C5010000}"/>
    <cellStyle name="Migliaia 57 2" xfId="273" xr:uid="{00000000-0005-0000-0000-0000C6010000}"/>
    <cellStyle name="Migliaia 57 2 2" xfId="577" xr:uid="{00000000-0005-0000-0000-0000C7010000}"/>
    <cellStyle name="Migliaia 57 3" xfId="576" xr:uid="{00000000-0005-0000-0000-0000C8010000}"/>
    <cellStyle name="Migliaia 58" xfId="274" xr:uid="{00000000-0005-0000-0000-0000C9010000}"/>
    <cellStyle name="Migliaia 58 2" xfId="275" xr:uid="{00000000-0005-0000-0000-0000CA010000}"/>
    <cellStyle name="Migliaia 58 2 2" xfId="579" xr:uid="{00000000-0005-0000-0000-0000CB010000}"/>
    <cellStyle name="Migliaia 58 3" xfId="578" xr:uid="{00000000-0005-0000-0000-0000CC010000}"/>
    <cellStyle name="Migliaia 59" xfId="276" xr:uid="{00000000-0005-0000-0000-0000CD010000}"/>
    <cellStyle name="Migliaia 59 2" xfId="277" xr:uid="{00000000-0005-0000-0000-0000CE010000}"/>
    <cellStyle name="Migliaia 59 2 2" xfId="581" xr:uid="{00000000-0005-0000-0000-0000CF010000}"/>
    <cellStyle name="Migliaia 59 3" xfId="580" xr:uid="{00000000-0005-0000-0000-0000D0010000}"/>
    <cellStyle name="Migliaia 6" xfId="278" xr:uid="{00000000-0005-0000-0000-0000D1010000}"/>
    <cellStyle name="Migliaia 6 2" xfId="279" xr:uid="{00000000-0005-0000-0000-0000D2010000}"/>
    <cellStyle name="Migliaia 6 2 2" xfId="583" xr:uid="{00000000-0005-0000-0000-0000D3010000}"/>
    <cellStyle name="Migliaia 6 3" xfId="582" xr:uid="{00000000-0005-0000-0000-0000D4010000}"/>
    <cellStyle name="Migliaia 60" xfId="280" xr:uid="{00000000-0005-0000-0000-0000D5010000}"/>
    <cellStyle name="Migliaia 60 2" xfId="281" xr:uid="{00000000-0005-0000-0000-0000D6010000}"/>
    <cellStyle name="Migliaia 60 2 2" xfId="585" xr:uid="{00000000-0005-0000-0000-0000D7010000}"/>
    <cellStyle name="Migliaia 60 3" xfId="584" xr:uid="{00000000-0005-0000-0000-0000D8010000}"/>
    <cellStyle name="Migliaia 61" xfId="282" xr:uid="{00000000-0005-0000-0000-0000D9010000}"/>
    <cellStyle name="Migliaia 61 2" xfId="283" xr:uid="{00000000-0005-0000-0000-0000DA010000}"/>
    <cellStyle name="Migliaia 61 2 2" xfId="587" xr:uid="{00000000-0005-0000-0000-0000DB010000}"/>
    <cellStyle name="Migliaia 61 3" xfId="586" xr:uid="{00000000-0005-0000-0000-0000DC010000}"/>
    <cellStyle name="Migliaia 62" xfId="284" xr:uid="{00000000-0005-0000-0000-0000DD010000}"/>
    <cellStyle name="Migliaia 62 2" xfId="285" xr:uid="{00000000-0005-0000-0000-0000DE010000}"/>
    <cellStyle name="Migliaia 62 2 2" xfId="589" xr:uid="{00000000-0005-0000-0000-0000DF010000}"/>
    <cellStyle name="Migliaia 62 3" xfId="588" xr:uid="{00000000-0005-0000-0000-0000E0010000}"/>
    <cellStyle name="Migliaia 63" xfId="286" xr:uid="{00000000-0005-0000-0000-0000E1010000}"/>
    <cellStyle name="Migliaia 63 2" xfId="287" xr:uid="{00000000-0005-0000-0000-0000E2010000}"/>
    <cellStyle name="Migliaia 63 2 2" xfId="591" xr:uid="{00000000-0005-0000-0000-0000E3010000}"/>
    <cellStyle name="Migliaia 63 3" xfId="590" xr:uid="{00000000-0005-0000-0000-0000E4010000}"/>
    <cellStyle name="Migliaia 64" xfId="288" xr:uid="{00000000-0005-0000-0000-0000E5010000}"/>
    <cellStyle name="Migliaia 64 2" xfId="289" xr:uid="{00000000-0005-0000-0000-0000E6010000}"/>
    <cellStyle name="Migliaia 64 2 2" xfId="593" xr:uid="{00000000-0005-0000-0000-0000E7010000}"/>
    <cellStyle name="Migliaia 64 3" xfId="592" xr:uid="{00000000-0005-0000-0000-0000E8010000}"/>
    <cellStyle name="Migliaia 65" xfId="290" xr:uid="{00000000-0005-0000-0000-0000E9010000}"/>
    <cellStyle name="Migliaia 65 2" xfId="594" xr:uid="{00000000-0005-0000-0000-0000EA010000}"/>
    <cellStyle name="Migliaia 66" xfId="291" xr:uid="{00000000-0005-0000-0000-0000EB010000}"/>
    <cellStyle name="Migliaia 66 2" xfId="595" xr:uid="{00000000-0005-0000-0000-0000EC010000}"/>
    <cellStyle name="Migliaia 67" xfId="292" xr:uid="{00000000-0005-0000-0000-0000ED010000}"/>
    <cellStyle name="Migliaia 67 2" xfId="596" xr:uid="{00000000-0005-0000-0000-0000EE010000}"/>
    <cellStyle name="Migliaia 68" xfId="293" xr:uid="{00000000-0005-0000-0000-0000EF010000}"/>
    <cellStyle name="Migliaia 68 2" xfId="294" xr:uid="{00000000-0005-0000-0000-0000F0010000}"/>
    <cellStyle name="Migliaia 68 2 2" xfId="598" xr:uid="{00000000-0005-0000-0000-0000F1010000}"/>
    <cellStyle name="Migliaia 68 3" xfId="597" xr:uid="{00000000-0005-0000-0000-0000F2010000}"/>
    <cellStyle name="Migliaia 69" xfId="295" xr:uid="{00000000-0005-0000-0000-0000F3010000}"/>
    <cellStyle name="Migliaia 69 2" xfId="296" xr:uid="{00000000-0005-0000-0000-0000F4010000}"/>
    <cellStyle name="Migliaia 69 2 2" xfId="600" xr:uid="{00000000-0005-0000-0000-0000F5010000}"/>
    <cellStyle name="Migliaia 69 3" xfId="599" xr:uid="{00000000-0005-0000-0000-0000F6010000}"/>
    <cellStyle name="Migliaia 7" xfId="297" xr:uid="{00000000-0005-0000-0000-0000F7010000}"/>
    <cellStyle name="Migliaia 7 2" xfId="298" xr:uid="{00000000-0005-0000-0000-0000F8010000}"/>
    <cellStyle name="Migliaia 7 2 2" xfId="602" xr:uid="{00000000-0005-0000-0000-0000F9010000}"/>
    <cellStyle name="Migliaia 7 3" xfId="601" xr:uid="{00000000-0005-0000-0000-0000FA010000}"/>
    <cellStyle name="Migliaia 70" xfId="299" xr:uid="{00000000-0005-0000-0000-0000FB010000}"/>
    <cellStyle name="Migliaia 70 2" xfId="603" xr:uid="{00000000-0005-0000-0000-0000FC010000}"/>
    <cellStyle name="Migliaia 71" xfId="300" xr:uid="{00000000-0005-0000-0000-0000FD010000}"/>
    <cellStyle name="Migliaia 71 2" xfId="604" xr:uid="{00000000-0005-0000-0000-0000FE010000}"/>
    <cellStyle name="Migliaia 72" xfId="301" xr:uid="{00000000-0005-0000-0000-0000FF010000}"/>
    <cellStyle name="Migliaia 72 2" xfId="605" xr:uid="{00000000-0005-0000-0000-000000020000}"/>
    <cellStyle name="Migliaia 73" xfId="302" xr:uid="{00000000-0005-0000-0000-000001020000}"/>
    <cellStyle name="Migliaia 73 2" xfId="606" xr:uid="{00000000-0005-0000-0000-000002020000}"/>
    <cellStyle name="Migliaia 74" xfId="303" xr:uid="{00000000-0005-0000-0000-000003020000}"/>
    <cellStyle name="Migliaia 74 2" xfId="607" xr:uid="{00000000-0005-0000-0000-000004020000}"/>
    <cellStyle name="Migliaia 75" xfId="304" xr:uid="{00000000-0005-0000-0000-000005020000}"/>
    <cellStyle name="Migliaia 75 2" xfId="608" xr:uid="{00000000-0005-0000-0000-000006020000}"/>
    <cellStyle name="Migliaia 76" xfId="305" xr:uid="{00000000-0005-0000-0000-000007020000}"/>
    <cellStyle name="Migliaia 76 2" xfId="609" xr:uid="{00000000-0005-0000-0000-000008020000}"/>
    <cellStyle name="Migliaia 77" xfId="306" xr:uid="{00000000-0005-0000-0000-000009020000}"/>
    <cellStyle name="Migliaia 77 2" xfId="307" xr:uid="{00000000-0005-0000-0000-00000A020000}"/>
    <cellStyle name="Migliaia 77 2 2" xfId="611" xr:uid="{00000000-0005-0000-0000-00000B020000}"/>
    <cellStyle name="Migliaia 77 3" xfId="610" xr:uid="{00000000-0005-0000-0000-00000C020000}"/>
    <cellStyle name="Migliaia 78" xfId="308" xr:uid="{00000000-0005-0000-0000-00000D020000}"/>
    <cellStyle name="Migliaia 78 2" xfId="309" xr:uid="{00000000-0005-0000-0000-00000E020000}"/>
    <cellStyle name="Migliaia 78 2 2" xfId="613" xr:uid="{00000000-0005-0000-0000-00000F020000}"/>
    <cellStyle name="Migliaia 78 3" xfId="612" xr:uid="{00000000-0005-0000-0000-000010020000}"/>
    <cellStyle name="Migliaia 79" xfId="310" xr:uid="{00000000-0005-0000-0000-000011020000}"/>
    <cellStyle name="Migliaia 79 2" xfId="311" xr:uid="{00000000-0005-0000-0000-000012020000}"/>
    <cellStyle name="Migliaia 79 2 2" xfId="615" xr:uid="{00000000-0005-0000-0000-000013020000}"/>
    <cellStyle name="Migliaia 79 3" xfId="614" xr:uid="{00000000-0005-0000-0000-000014020000}"/>
    <cellStyle name="Migliaia 8" xfId="312" xr:uid="{00000000-0005-0000-0000-000015020000}"/>
    <cellStyle name="Migliaia 8 2" xfId="616" xr:uid="{00000000-0005-0000-0000-000016020000}"/>
    <cellStyle name="Migliaia 80" xfId="313" xr:uid="{00000000-0005-0000-0000-000017020000}"/>
    <cellStyle name="Migliaia 80 2" xfId="314" xr:uid="{00000000-0005-0000-0000-000018020000}"/>
    <cellStyle name="Migliaia 80 2 2" xfId="618" xr:uid="{00000000-0005-0000-0000-000019020000}"/>
    <cellStyle name="Migliaia 80 3" xfId="617" xr:uid="{00000000-0005-0000-0000-00001A020000}"/>
    <cellStyle name="Migliaia 81" xfId="315" xr:uid="{00000000-0005-0000-0000-00001B020000}"/>
    <cellStyle name="Migliaia 81 2" xfId="316" xr:uid="{00000000-0005-0000-0000-00001C020000}"/>
    <cellStyle name="Migliaia 81 2 2" xfId="620" xr:uid="{00000000-0005-0000-0000-00001D020000}"/>
    <cellStyle name="Migliaia 81 3" xfId="619" xr:uid="{00000000-0005-0000-0000-00001E020000}"/>
    <cellStyle name="Migliaia 82" xfId="317" xr:uid="{00000000-0005-0000-0000-00001F020000}"/>
    <cellStyle name="Migliaia 82 2" xfId="318" xr:uid="{00000000-0005-0000-0000-000020020000}"/>
    <cellStyle name="Migliaia 82 2 2" xfId="622" xr:uid="{00000000-0005-0000-0000-000021020000}"/>
    <cellStyle name="Migliaia 82 3" xfId="621" xr:uid="{00000000-0005-0000-0000-000022020000}"/>
    <cellStyle name="Migliaia 83" xfId="319" xr:uid="{00000000-0005-0000-0000-000023020000}"/>
    <cellStyle name="Migliaia 83 2" xfId="320" xr:uid="{00000000-0005-0000-0000-000024020000}"/>
    <cellStyle name="Migliaia 83 2 2" xfId="624" xr:uid="{00000000-0005-0000-0000-000025020000}"/>
    <cellStyle name="Migliaia 83 3" xfId="623" xr:uid="{00000000-0005-0000-0000-000026020000}"/>
    <cellStyle name="Migliaia 84" xfId="321" xr:uid="{00000000-0005-0000-0000-000027020000}"/>
    <cellStyle name="Migliaia 84 2" xfId="322" xr:uid="{00000000-0005-0000-0000-000028020000}"/>
    <cellStyle name="Migliaia 84 2 2" xfId="626" xr:uid="{00000000-0005-0000-0000-000029020000}"/>
    <cellStyle name="Migliaia 84 3" xfId="625" xr:uid="{00000000-0005-0000-0000-00002A020000}"/>
    <cellStyle name="Migliaia 85" xfId="323" xr:uid="{00000000-0005-0000-0000-00002B020000}"/>
    <cellStyle name="Migliaia 85 2" xfId="324" xr:uid="{00000000-0005-0000-0000-00002C020000}"/>
    <cellStyle name="Migliaia 85 2 2" xfId="628" xr:uid="{00000000-0005-0000-0000-00002D020000}"/>
    <cellStyle name="Migliaia 85 3" xfId="627" xr:uid="{00000000-0005-0000-0000-00002E020000}"/>
    <cellStyle name="Migliaia 86" xfId="325" xr:uid="{00000000-0005-0000-0000-00002F020000}"/>
    <cellStyle name="Migliaia 86 2" xfId="326" xr:uid="{00000000-0005-0000-0000-000030020000}"/>
    <cellStyle name="Migliaia 86 2 2" xfId="630" xr:uid="{00000000-0005-0000-0000-000031020000}"/>
    <cellStyle name="Migliaia 86 3" xfId="629" xr:uid="{00000000-0005-0000-0000-000032020000}"/>
    <cellStyle name="Migliaia 87" xfId="327" xr:uid="{00000000-0005-0000-0000-000033020000}"/>
    <cellStyle name="Migliaia 87 2" xfId="328" xr:uid="{00000000-0005-0000-0000-000034020000}"/>
    <cellStyle name="Migliaia 87 2 2" xfId="632" xr:uid="{00000000-0005-0000-0000-000035020000}"/>
    <cellStyle name="Migliaia 87 3" xfId="631" xr:uid="{00000000-0005-0000-0000-000036020000}"/>
    <cellStyle name="Migliaia 88" xfId="329" xr:uid="{00000000-0005-0000-0000-000037020000}"/>
    <cellStyle name="Migliaia 88 2" xfId="330" xr:uid="{00000000-0005-0000-0000-000038020000}"/>
    <cellStyle name="Migliaia 88 2 2" xfId="634" xr:uid="{00000000-0005-0000-0000-000039020000}"/>
    <cellStyle name="Migliaia 88 3" xfId="633" xr:uid="{00000000-0005-0000-0000-00003A020000}"/>
    <cellStyle name="Migliaia 89" xfId="331" xr:uid="{00000000-0005-0000-0000-00003B020000}"/>
    <cellStyle name="Migliaia 89 2" xfId="332" xr:uid="{00000000-0005-0000-0000-00003C020000}"/>
    <cellStyle name="Migliaia 89 2 2" xfId="636" xr:uid="{00000000-0005-0000-0000-00003D020000}"/>
    <cellStyle name="Migliaia 89 3" xfId="635" xr:uid="{00000000-0005-0000-0000-00003E020000}"/>
    <cellStyle name="Migliaia 9" xfId="333" xr:uid="{00000000-0005-0000-0000-00003F020000}"/>
    <cellStyle name="Migliaia 9 2" xfId="334" xr:uid="{00000000-0005-0000-0000-000040020000}"/>
    <cellStyle name="Migliaia 9 2 2" xfId="638" xr:uid="{00000000-0005-0000-0000-000041020000}"/>
    <cellStyle name="Migliaia 9 3" xfId="637" xr:uid="{00000000-0005-0000-0000-000042020000}"/>
    <cellStyle name="Migliaia 90" xfId="335" xr:uid="{00000000-0005-0000-0000-000043020000}"/>
    <cellStyle name="Migliaia 90 2" xfId="336" xr:uid="{00000000-0005-0000-0000-000044020000}"/>
    <cellStyle name="Migliaia 90 2 2" xfId="640" xr:uid="{00000000-0005-0000-0000-000045020000}"/>
    <cellStyle name="Migliaia 90 3" xfId="337" xr:uid="{00000000-0005-0000-0000-000046020000}"/>
    <cellStyle name="Migliaia 90 3 2" xfId="641" xr:uid="{00000000-0005-0000-0000-000047020000}"/>
    <cellStyle name="Migliaia 90 4" xfId="639" xr:uid="{00000000-0005-0000-0000-000048020000}"/>
    <cellStyle name="Migliaia 91" xfId="338" xr:uid="{00000000-0005-0000-0000-000049020000}"/>
    <cellStyle name="Migliaia 91 2" xfId="339" xr:uid="{00000000-0005-0000-0000-00004A020000}"/>
    <cellStyle name="Migliaia 91 2 2" xfId="643" xr:uid="{00000000-0005-0000-0000-00004B020000}"/>
    <cellStyle name="Migliaia 91 3" xfId="340" xr:uid="{00000000-0005-0000-0000-00004C020000}"/>
    <cellStyle name="Migliaia 91 3 2" xfId="644" xr:uid="{00000000-0005-0000-0000-00004D020000}"/>
    <cellStyle name="Migliaia 91 4" xfId="642" xr:uid="{00000000-0005-0000-0000-00004E020000}"/>
    <cellStyle name="Migliaia 92" xfId="341" xr:uid="{00000000-0005-0000-0000-00004F020000}"/>
    <cellStyle name="Migliaia 92 2" xfId="342" xr:uid="{00000000-0005-0000-0000-000050020000}"/>
    <cellStyle name="Migliaia 92 2 2" xfId="646" xr:uid="{00000000-0005-0000-0000-000051020000}"/>
    <cellStyle name="Migliaia 92 3" xfId="343" xr:uid="{00000000-0005-0000-0000-000052020000}"/>
    <cellStyle name="Migliaia 92 3 2" xfId="647" xr:uid="{00000000-0005-0000-0000-000053020000}"/>
    <cellStyle name="Migliaia 92 4" xfId="645" xr:uid="{00000000-0005-0000-0000-000054020000}"/>
    <cellStyle name="Migliaia 93" xfId="344" xr:uid="{00000000-0005-0000-0000-000055020000}"/>
    <cellStyle name="Migliaia 93 2" xfId="345" xr:uid="{00000000-0005-0000-0000-000056020000}"/>
    <cellStyle name="Migliaia 93 2 2" xfId="649" xr:uid="{00000000-0005-0000-0000-000057020000}"/>
    <cellStyle name="Migliaia 93 3" xfId="346" xr:uid="{00000000-0005-0000-0000-000058020000}"/>
    <cellStyle name="Migliaia 93 3 2" xfId="650" xr:uid="{00000000-0005-0000-0000-000059020000}"/>
    <cellStyle name="Migliaia 93 4" xfId="648" xr:uid="{00000000-0005-0000-0000-00005A020000}"/>
    <cellStyle name="Migliaia 94" xfId="347" xr:uid="{00000000-0005-0000-0000-00005B020000}"/>
    <cellStyle name="Migliaia 94 2" xfId="348" xr:uid="{00000000-0005-0000-0000-00005C020000}"/>
    <cellStyle name="Migliaia 94 2 2" xfId="652" xr:uid="{00000000-0005-0000-0000-00005D020000}"/>
    <cellStyle name="Migliaia 94 3" xfId="651" xr:uid="{00000000-0005-0000-0000-00005E020000}"/>
    <cellStyle name="Migliaia 95" xfId="349" xr:uid="{00000000-0005-0000-0000-00005F020000}"/>
    <cellStyle name="Migliaia 95 2" xfId="350" xr:uid="{00000000-0005-0000-0000-000060020000}"/>
    <cellStyle name="Migliaia 95 2 2" xfId="654" xr:uid="{00000000-0005-0000-0000-000061020000}"/>
    <cellStyle name="Migliaia 95 3" xfId="653" xr:uid="{00000000-0005-0000-0000-000062020000}"/>
    <cellStyle name="Migliaia 96" xfId="351" xr:uid="{00000000-0005-0000-0000-000063020000}"/>
    <cellStyle name="Migliaia 96 2" xfId="352" xr:uid="{00000000-0005-0000-0000-000064020000}"/>
    <cellStyle name="Migliaia 96 2 2" xfId="656" xr:uid="{00000000-0005-0000-0000-000065020000}"/>
    <cellStyle name="Migliaia 96 3" xfId="655" xr:uid="{00000000-0005-0000-0000-000066020000}"/>
    <cellStyle name="Migliaia 97" xfId="353" xr:uid="{00000000-0005-0000-0000-000067020000}"/>
    <cellStyle name="Migliaia 97 2" xfId="354" xr:uid="{00000000-0005-0000-0000-000068020000}"/>
    <cellStyle name="Migliaia 97 2 2" xfId="658" xr:uid="{00000000-0005-0000-0000-000069020000}"/>
    <cellStyle name="Migliaia 97 3" xfId="657" xr:uid="{00000000-0005-0000-0000-00006A020000}"/>
    <cellStyle name="Migliaia 98" xfId="355" xr:uid="{00000000-0005-0000-0000-00006B020000}"/>
    <cellStyle name="Migliaia 98 2" xfId="356" xr:uid="{00000000-0005-0000-0000-00006C020000}"/>
    <cellStyle name="Migliaia 98 2 2" xfId="660" xr:uid="{00000000-0005-0000-0000-00006D020000}"/>
    <cellStyle name="Migliaia 98 3" xfId="659" xr:uid="{00000000-0005-0000-0000-00006E020000}"/>
    <cellStyle name="Migliaia 99" xfId="357" xr:uid="{00000000-0005-0000-0000-00006F020000}"/>
    <cellStyle name="Migliaia 99 2" xfId="358" xr:uid="{00000000-0005-0000-0000-000070020000}"/>
    <cellStyle name="Migliaia 99 2 2" xfId="662" xr:uid="{00000000-0005-0000-0000-000071020000}"/>
    <cellStyle name="Migliaia 99 3" xfId="661" xr:uid="{00000000-0005-0000-0000-000072020000}"/>
    <cellStyle name="Neutral" xfId="359" xr:uid="{00000000-0005-0000-0000-000073020000}"/>
    <cellStyle name="Neutrale 2" xfId="360" xr:uid="{00000000-0005-0000-0000-000074020000}"/>
    <cellStyle name="Normale" xfId="0" builtinId="0"/>
    <cellStyle name="Normale 10" xfId="666" xr:uid="{6D9353AC-8473-41F3-9A76-6BD7557098EE}"/>
    <cellStyle name="Normale 17 2" xfId="670" xr:uid="{D9D463E8-497C-451D-9745-86E65E439BC6}"/>
    <cellStyle name="Normale 2" xfId="361" xr:uid="{00000000-0005-0000-0000-000076020000}"/>
    <cellStyle name="Normale 2 2" xfId="362" xr:uid="{00000000-0005-0000-0000-000077020000}"/>
    <cellStyle name="Normale 2 3" xfId="363" xr:uid="{00000000-0005-0000-0000-000078020000}"/>
    <cellStyle name="Normale 2 4" xfId="664" xr:uid="{322E85D7-4B9C-4D95-842A-16574ED0EB6D}"/>
    <cellStyle name="Normale 3" xfId="364" xr:uid="{00000000-0005-0000-0000-000079020000}"/>
    <cellStyle name="Normale 3 2" xfId="365" xr:uid="{00000000-0005-0000-0000-00007A020000}"/>
    <cellStyle name="Normale 4" xfId="366" xr:uid="{00000000-0005-0000-0000-00007B020000}"/>
    <cellStyle name="Normale 4 2" xfId="367" xr:uid="{00000000-0005-0000-0000-00007C020000}"/>
    <cellStyle name="Normale 5" xfId="368" xr:uid="{00000000-0005-0000-0000-00007D020000}"/>
    <cellStyle name="Normale 6" xfId="369" xr:uid="{00000000-0005-0000-0000-00007E020000}"/>
    <cellStyle name="Normale 6 2" xfId="370" xr:uid="{00000000-0005-0000-0000-00007F020000}"/>
    <cellStyle name="Normale 7" xfId="371" xr:uid="{00000000-0005-0000-0000-000080020000}"/>
    <cellStyle name="Normale 7 2" xfId="372" xr:uid="{00000000-0005-0000-0000-000081020000}"/>
    <cellStyle name="Normale 7 3" xfId="373" xr:uid="{00000000-0005-0000-0000-000082020000}"/>
    <cellStyle name="Normale 8" xfId="374" xr:uid="{00000000-0005-0000-0000-000083020000}"/>
    <cellStyle name="Normale 9" xfId="665" xr:uid="{7A6B4ABD-0A97-4F68-B1D5-4B926F67D463}"/>
    <cellStyle name="Nota 2" xfId="375" xr:uid="{00000000-0005-0000-0000-000084020000}"/>
    <cellStyle name="Nota 2 2" xfId="376" xr:uid="{00000000-0005-0000-0000-000085020000}"/>
    <cellStyle name="Nota 2 3" xfId="377" xr:uid="{00000000-0005-0000-0000-000086020000}"/>
    <cellStyle name="Note" xfId="378" xr:uid="{00000000-0005-0000-0000-000087020000}"/>
    <cellStyle name="Output 2" xfId="379" xr:uid="{00000000-0005-0000-0000-000088020000}"/>
    <cellStyle name="Percentuale" xfId="2" builtinId="5"/>
    <cellStyle name="Percentuale 2" xfId="380" xr:uid="{00000000-0005-0000-0000-00008A020000}"/>
    <cellStyle name="Testo avviso 2" xfId="381" xr:uid="{00000000-0005-0000-0000-00008B020000}"/>
    <cellStyle name="Testo descrittivo 2" xfId="382" xr:uid="{00000000-0005-0000-0000-00008C020000}"/>
    <cellStyle name="Title" xfId="383" xr:uid="{00000000-0005-0000-0000-00008D020000}"/>
    <cellStyle name="Titolo 1 2" xfId="384" xr:uid="{00000000-0005-0000-0000-00008E020000}"/>
    <cellStyle name="Titolo 2 2" xfId="385" xr:uid="{00000000-0005-0000-0000-00008F020000}"/>
    <cellStyle name="Titolo 3 2" xfId="386" xr:uid="{00000000-0005-0000-0000-000090020000}"/>
    <cellStyle name="Titolo 4 2" xfId="387" xr:uid="{00000000-0005-0000-0000-000091020000}"/>
    <cellStyle name="Titolo 5" xfId="388" xr:uid="{00000000-0005-0000-0000-000092020000}"/>
    <cellStyle name="Total" xfId="389" xr:uid="{00000000-0005-0000-0000-000093020000}"/>
    <cellStyle name="Totale 2" xfId="390" xr:uid="{00000000-0005-0000-0000-000094020000}"/>
    <cellStyle name="Valore non valido 2" xfId="391" xr:uid="{00000000-0005-0000-0000-000095020000}"/>
    <cellStyle name="Valore valido 2" xfId="392" xr:uid="{00000000-0005-0000-0000-000096020000}"/>
    <cellStyle name="Warning Text" xfId="393" xr:uid="{00000000-0005-0000-0000-000097020000}"/>
  </cellStyles>
  <dxfs count="6"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colors>
    <mruColors>
      <color rgb="FFFF66FF"/>
      <color rgb="FFFF99FF"/>
      <color rgb="FFCCFF99"/>
      <color rgb="FFFFFFCC"/>
      <color rgb="FFFFFF99"/>
      <color rgb="FF7DE3F1"/>
      <color rgb="FFFFCCFF"/>
      <color rgb="FFF7119A"/>
      <color rgb="FF777777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5-04%20Nuovo%20PDI%20in%20approvazione%20_dato%20Spotti_caricam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I dettagli"/>
    </sheetNames>
    <sheetDataSet>
      <sheetData sheetId="0">
        <row r="1">
          <cell r="A1" t="str">
            <v>PROGRAMMA DEGLI INTERVENTI 2022 - 2025 E PIANO DELLE OPERE STRATEGICHE 2022-2029</v>
          </cell>
          <cell r="B1"/>
          <cell r="C1"/>
          <cell r="D1"/>
          <cell r="E1"/>
          <cell r="F1"/>
          <cell r="G1"/>
          <cell r="H1"/>
          <cell r="I1"/>
          <cell r="J1"/>
        </row>
        <row r="2">
          <cell r="A2"/>
          <cell r="B2"/>
          <cell r="C2"/>
          <cell r="D2"/>
          <cell r="E2"/>
          <cell r="F2"/>
          <cell r="G2"/>
          <cell r="H2"/>
          <cell r="I2"/>
          <cell r="J2"/>
        </row>
        <row r="3">
          <cell r="A3"/>
          <cell r="D3"/>
          <cell r="H3"/>
          <cell r="I3"/>
          <cell r="J3"/>
        </row>
        <row r="4">
          <cell r="A4"/>
          <cell r="B4"/>
          <cell r="C4"/>
          <cell r="D4"/>
          <cell r="E4"/>
          <cell r="F4"/>
          <cell r="G4"/>
          <cell r="H4"/>
          <cell r="I4"/>
          <cell r="J4"/>
        </row>
        <row r="5">
          <cell r="A5" t="str">
            <v>Commessa</v>
          </cell>
          <cell r="B5" t="str">
            <v>Descrizione</v>
          </cell>
          <cell r="C5" t="str">
            <v>Servizio</v>
          </cell>
          <cell r="D5" t="str">
            <v>Comune</v>
          </cell>
          <cell r="E5" t="str">
            <v>STATO</v>
          </cell>
          <cell r="F5" t="str">
            <v>Direzione</v>
          </cell>
          <cell r="G5" t="str">
            <v>Commessa Piano L1</v>
          </cell>
          <cell r="H5" t="str">
            <v>Commessa Piano L2</v>
          </cell>
          <cell r="I5" t="str">
            <v>REFERENTE</v>
          </cell>
          <cell r="J5" t="str">
            <v>RQTI</v>
          </cell>
        </row>
        <row r="6">
          <cell r="A6">
            <v>11013</v>
          </cell>
          <cell r="B6" t="str">
            <v>Sostituzione contatori da anno 2018 ambito MI</v>
          </cell>
          <cell r="C6" t="str">
            <v>ACQUEDOTTO</v>
          </cell>
          <cell r="D6" t="str">
            <v>COMUNI VARI</v>
          </cell>
          <cell r="E6" t="str">
            <v>Attiva</v>
          </cell>
          <cell r="F6" t="str">
            <v>GESTIONE CLIENTI</v>
          </cell>
          <cell r="G6" t="str">
            <v>GESTIONE CLIENTI</v>
          </cell>
          <cell r="H6" t="str">
            <v>CONTATORI</v>
          </cell>
          <cell r="I6" t="str">
            <v>MAGGI</v>
          </cell>
          <cell r="J6" t="str">
            <v>M1</v>
          </cell>
        </row>
        <row r="7">
          <cell r="A7" t="str">
            <v>6984_M1</v>
          </cell>
          <cell r="B7" t="str">
            <v>MSA parametrica Amiacque - perdite idriche RQTI M1</v>
          </cell>
          <cell r="C7" t="str">
            <v>ACQUEDOTTO</v>
          </cell>
          <cell r="D7" t="str">
            <v>COMUNI VARI</v>
          </cell>
          <cell r="E7" t="str">
            <v>Attiva</v>
          </cell>
          <cell r="F7" t="str">
            <v>AMI OPERATION</v>
          </cell>
          <cell r="G7" t="str">
            <v>AMI ACQUEDOTTO</v>
          </cell>
          <cell r="H7" t="str">
            <v>ACQ MSTR PROGRAMMATA</v>
          </cell>
          <cell r="I7" t="str">
            <v>SALINETTI</v>
          </cell>
          <cell r="J7" t="str">
            <v>M1</v>
          </cell>
        </row>
        <row r="8">
          <cell r="A8">
            <v>9104</v>
          </cell>
          <cell r="B8" t="str">
            <v>investimenti IT da 2017</v>
          </cell>
          <cell r="C8" t="str">
            <v>GENERALE</v>
          </cell>
          <cell r="D8" t="str">
            <v>SEDI</v>
          </cell>
          <cell r="E8" t="str">
            <v>Attiva</v>
          </cell>
          <cell r="F8" t="str">
            <v>IT</v>
          </cell>
          <cell r="G8" t="str">
            <v>INFORMATION TECHNOLOGY</v>
          </cell>
          <cell r="H8" t="str">
            <v>INFORMATION TECHNOLOGY</v>
          </cell>
          <cell r="I8" t="str">
            <v>TESSERA</v>
          </cell>
          <cell r="J8" t="str">
            <v>ALTRO</v>
          </cell>
        </row>
        <row r="9">
          <cell r="A9">
            <v>9319</v>
          </cell>
          <cell r="B9" t="str">
            <v>Sesto - Impianto valorizzazione energetica fanghi con pre essiccamento testa impianto</v>
          </cell>
          <cell r="C9" t="str">
            <v>DEPURAZIONE</v>
          </cell>
          <cell r="D9" t="str">
            <v>DEPURATORE SESTO SAN GIOVANNI</v>
          </cell>
          <cell r="E9" t="str">
            <v>Attiva</v>
          </cell>
          <cell r="F9" t="str">
            <v>ECONOMIE CIRCOLARI</v>
          </cell>
          <cell r="G9" t="str">
            <v>ECONOMIA CIRCOLARE IN TARIFFA</v>
          </cell>
          <cell r="H9" t="str">
            <v>ECONOMIA CIRCOLARE IN TARIFFA</v>
          </cell>
          <cell r="I9" t="str">
            <v>CHIUCH</v>
          </cell>
          <cell r="J9" t="str">
            <v>M5</v>
          </cell>
        </row>
        <row r="10">
          <cell r="A10">
            <v>6966</v>
          </cell>
          <cell r="B10" t="str">
            <v>Adeguamento impianto di depurazione di San Colombano al Lambro</v>
          </cell>
          <cell r="C10" t="str">
            <v>DEPURAZIONE</v>
          </cell>
          <cell r="D10" t="str">
            <v>DEPURATORE SAN COLOMBANO AL LAMBRO</v>
          </cell>
          <cell r="E10" t="str">
            <v>Attiva</v>
          </cell>
          <cell r="F10" t="str">
            <v>CAP AREA TECNICA</v>
          </cell>
          <cell r="G10" t="str">
            <v>CAP AREA TECNICA</v>
          </cell>
          <cell r="H10" t="str">
            <v>IMPIANTI DEPURAZIONE</v>
          </cell>
          <cell r="I10" t="str">
            <v>VENTURA</v>
          </cell>
          <cell r="J10" t="str">
            <v>M6</v>
          </cell>
        </row>
        <row r="11">
          <cell r="A11">
            <v>9103</v>
          </cell>
          <cell r="B11" t="str">
            <v>costruzione nuova sede di Gruppo Milano Via Rimini</v>
          </cell>
          <cell r="C11" t="str">
            <v>GENERALE</v>
          </cell>
          <cell r="D11" t="str">
            <v>SEDI</v>
          </cell>
          <cell r="E11" t="str">
            <v>Attiva</v>
          </cell>
          <cell r="F11" t="str">
            <v>CAP AREA TECNICA</v>
          </cell>
          <cell r="G11" t="str">
            <v>CAP AREA TECNICA</v>
          </cell>
          <cell r="H11" t="str">
            <v>NUOVA SEDE</v>
          </cell>
          <cell r="I11" t="str">
            <v>NAVA</v>
          </cell>
          <cell r="J11" t="str">
            <v>ALTRO</v>
          </cell>
        </row>
        <row r="12">
          <cell r="A12" t="str">
            <v>9395_3</v>
          </cell>
          <cell r="B12" t="str">
            <v>Intervento volanizzazione Parabiago Via Matteotti</v>
          </cell>
          <cell r="C12" t="str">
            <v>FOGNATURA</v>
          </cell>
          <cell r="D12" t="str">
            <v>PARABIAGO</v>
          </cell>
          <cell r="E12" t="str">
            <v>Attiva</v>
          </cell>
          <cell r="F12" t="str">
            <v>CAP AREA TECNICA</v>
          </cell>
          <cell r="G12" t="str">
            <v>CAP AREA TECNICA</v>
          </cell>
          <cell r="H12" t="str">
            <v>VASCHE VOLANO</v>
          </cell>
          <cell r="I12" t="str">
            <v>VARGIU</v>
          </cell>
          <cell r="J12" t="str">
            <v>M4a</v>
          </cell>
        </row>
        <row r="13">
          <cell r="A13">
            <v>5698</v>
          </cell>
          <cell r="B13" t="str">
            <v>manutenzione straordinaria vasca volano Misinto</v>
          </cell>
          <cell r="C13" t="str">
            <v>FOGNATURA</v>
          </cell>
          <cell r="D13" t="str">
            <v>MISINTO</v>
          </cell>
          <cell r="E13" t="str">
            <v>Attiva</v>
          </cell>
          <cell r="F13" t="str">
            <v>CAP AREA TECNICA</v>
          </cell>
          <cell r="G13" t="str">
            <v>CAP AREA TECNICA</v>
          </cell>
          <cell r="H13" t="str">
            <v>VASCHE VOLANO</v>
          </cell>
          <cell r="I13" t="str">
            <v>VARGIU</v>
          </cell>
          <cell r="J13" t="str">
            <v>M4b</v>
          </cell>
        </row>
        <row r="14">
          <cell r="A14" t="str">
            <v>6984_P</v>
          </cell>
          <cell r="B14" t="str">
            <v>MSA parametrica Amiacque - Adeguamento PASC RQTI M1</v>
          </cell>
          <cell r="C14" t="str">
            <v>ACQUEDOTTO</v>
          </cell>
          <cell r="D14" t="str">
            <v>COMUNI VARI</v>
          </cell>
          <cell r="E14" t="str">
            <v>Attiva</v>
          </cell>
          <cell r="F14" t="str">
            <v>GESTIONE CLIENTI</v>
          </cell>
          <cell r="G14" t="str">
            <v>GESTIONE CLIENTI</v>
          </cell>
          <cell r="H14" t="str">
            <v>ANTINCENDIO</v>
          </cell>
          <cell r="I14" t="str">
            <v>MAGGI</v>
          </cell>
          <cell r="J14" t="str">
            <v>M1</v>
          </cell>
        </row>
        <row r="15">
          <cell r="A15">
            <v>9047</v>
          </cell>
          <cell r="B15" t="str">
            <v>MSD  Parametrica Amiacque - Manutenzione straordinaria programmmata - impianti depurazione CMM RQTI M6</v>
          </cell>
          <cell r="C15" t="str">
            <v>DEPURAZIONE</v>
          </cell>
          <cell r="D15" t="str">
            <v>COMUNI VARI</v>
          </cell>
          <cell r="E15" t="str">
            <v>Attiva</v>
          </cell>
          <cell r="F15" t="str">
            <v>AMI OPERATION</v>
          </cell>
          <cell r="G15" t="str">
            <v>AMI DEPURAZIONE</v>
          </cell>
          <cell r="H15" t="str">
            <v>DEP MSTR PROGRAMMATA</v>
          </cell>
          <cell r="I15" t="str">
            <v>SCAGLIONE</v>
          </cell>
          <cell r="J15" t="str">
            <v>M6</v>
          </cell>
        </row>
        <row r="16">
          <cell r="A16" t="str">
            <v>6984_M2</v>
          </cell>
          <cell r="B16" t="str">
            <v>MSA parametrica Amiacque - interruzioni servizio RQTI M2</v>
          </cell>
          <cell r="C16" t="str">
            <v>ACQUEDOTTO</v>
          </cell>
          <cell r="D16" t="str">
            <v>COMUNI VARI</v>
          </cell>
          <cell r="E16" t="str">
            <v>Attiva</v>
          </cell>
          <cell r="F16" t="str">
            <v>AMI OPERATION</v>
          </cell>
          <cell r="G16" t="str">
            <v>AMI ACQUEDOTTO</v>
          </cell>
          <cell r="H16" t="str">
            <v>ACQ MSTR PROGRAMMATA</v>
          </cell>
          <cell r="I16" t="str">
            <v>SALINETTI</v>
          </cell>
          <cell r="J16" t="str">
            <v>M2</v>
          </cell>
        </row>
        <row r="17">
          <cell r="A17">
            <v>9290</v>
          </cell>
          <cell r="B17" t="str">
            <v>Peschiera Borromeo - interventi di adeguamento e potenziamento del depuratore</v>
          </cell>
          <cell r="C17" t="str">
            <v>DEPURAZIONE</v>
          </cell>
          <cell r="D17" t="str">
            <v>DEPURATORE PESCHIERA BORROMEO</v>
          </cell>
          <cell r="E17" t="str">
            <v>Attiva</v>
          </cell>
          <cell r="F17" t="str">
            <v>CAP AREA TECNICA</v>
          </cell>
          <cell r="G17" t="str">
            <v>CAP AREA TECNICA</v>
          </cell>
          <cell r="H17" t="str">
            <v>IMPIANTI DEPURAZIONE</v>
          </cell>
          <cell r="I17" t="str">
            <v>VENTURA</v>
          </cell>
          <cell r="J17" t="str">
            <v>M6</v>
          </cell>
        </row>
        <row r="18">
          <cell r="A18" t="str">
            <v>9395_2</v>
          </cell>
          <cell r="B18" t="str">
            <v>Intervento volanizzazione Parabiago Via Foscolo</v>
          </cell>
          <cell r="C18" t="str">
            <v>FOGNATURA</v>
          </cell>
          <cell r="D18" t="str">
            <v>PARABIAGO</v>
          </cell>
          <cell r="E18" t="str">
            <v>Attiva</v>
          </cell>
          <cell r="F18" t="str">
            <v>CAP AREA TECNICA</v>
          </cell>
          <cell r="G18" t="str">
            <v>CAP AREA TECNICA</v>
          </cell>
          <cell r="H18" t="str">
            <v>VASCHE VOLANO</v>
          </cell>
          <cell r="I18" t="str">
            <v>VARGIU</v>
          </cell>
          <cell r="J18" t="str">
            <v>M4a</v>
          </cell>
        </row>
        <row r="19">
          <cell r="A19" t="str">
            <v>6620_2</v>
          </cell>
          <cell r="B19" t="str">
            <v>Realizzazione vasca di prima pioggia conforme al RR 6/2019</v>
          </cell>
          <cell r="C19" t="str">
            <v>FOGNATURA</v>
          </cell>
          <cell r="D19" t="str">
            <v>TREZZANO SUL NAVIGLIO</v>
          </cell>
          <cell r="E19" t="str">
            <v>Attiva</v>
          </cell>
          <cell r="F19" t="str">
            <v>CAP AREA TECNICA</v>
          </cell>
          <cell r="G19" t="str">
            <v>CAP AREA TECNICA</v>
          </cell>
          <cell r="H19" t="str">
            <v>VASCHE VOLANO</v>
          </cell>
          <cell r="I19" t="str">
            <v>VARGIU</v>
          </cell>
          <cell r="J19" t="str">
            <v>M4a</v>
          </cell>
        </row>
        <row r="20">
          <cell r="A20" t="str">
            <v>6978_11</v>
          </cell>
          <cell r="B20" t="str">
            <v>Borghetto Lodigiano localitÃ  Casoni nuova centrale a servizio di San Colombano al Lambro</v>
          </cell>
          <cell r="C20" t="str">
            <v>ACQUEDOTTO</v>
          </cell>
          <cell r="D20" t="str">
            <v>SAN COLOMBANO AL LAMBRO</v>
          </cell>
          <cell r="E20" t="str">
            <v>Attiva</v>
          </cell>
          <cell r="F20" t="str">
            <v>CAP AREA TECNICA</v>
          </cell>
          <cell r="G20" t="str">
            <v>CAP AREA TECNICA</v>
          </cell>
          <cell r="H20" t="str">
            <v>CENTRALI CON DORSALI</v>
          </cell>
          <cell r="I20" t="str">
            <v>VENTURA</v>
          </cell>
          <cell r="J20" t="str">
            <v>M3</v>
          </cell>
        </row>
        <row r="21">
          <cell r="A21" t="str">
            <v>9288_H</v>
          </cell>
          <cell r="B21" t="str">
            <v>Acquisto n. 6 nuovi bioessicatori Robecco con adegiamento linea trattamenti e adeguamento carosello distribuzione fanghi</v>
          </cell>
          <cell r="C21" t="str">
            <v>DEPURAZIONE</v>
          </cell>
          <cell r="D21" t="str">
            <v>DEPURATORE ROBECCO SUL NAVIGLIO</v>
          </cell>
          <cell r="E21" t="str">
            <v>Attiva</v>
          </cell>
          <cell r="F21" t="str">
            <v>AMI OPERATION</v>
          </cell>
          <cell r="G21" t="str">
            <v>AMI DEPURAZIONE</v>
          </cell>
          <cell r="H21" t="str">
            <v>DEP MSTR PROGRAMMATA</v>
          </cell>
          <cell r="I21" t="str">
            <v>SCAGLIONE</v>
          </cell>
          <cell r="J21" t="str">
            <v>M5</v>
          </cell>
        </row>
        <row r="22">
          <cell r="A22" t="str">
            <v>5688_2</v>
          </cell>
          <cell r="B22" t="str">
            <v>prolungamento collettore a servizio della zona industriale di Cesano Maderno</v>
          </cell>
          <cell r="C22" t="str">
            <v>FOGNATURA</v>
          </cell>
          <cell r="D22" t="str">
            <v>COMUNI VARI</v>
          </cell>
          <cell r="E22" t="str">
            <v>Attiva</v>
          </cell>
          <cell r="F22" t="str">
            <v>CAP AREA TECNICA</v>
          </cell>
          <cell r="G22" t="str">
            <v>CAP AREA TECNICA</v>
          </cell>
          <cell r="H22" t="str">
            <v>COLLETTORI</v>
          </cell>
          <cell r="I22" t="str">
            <v>VARGIU</v>
          </cell>
          <cell r="J22" t="str">
            <v>M4a</v>
          </cell>
        </row>
        <row r="23">
          <cell r="A23" t="str">
            <v>9313_M3</v>
          </cell>
          <cell r="B23" t="str">
            <v>MSA - VulnerabilitÃ Â  acquedotti - qualitÃ Â  dell'acqua erogata - RQTI M3</v>
          </cell>
          <cell r="C23" t="str">
            <v>ACQUEDOTTO</v>
          </cell>
          <cell r="D23" t="str">
            <v>COMUNI VARI</v>
          </cell>
          <cell r="E23" t="str">
            <v>Attiva</v>
          </cell>
          <cell r="F23" t="str">
            <v>AMI OPERATION</v>
          </cell>
          <cell r="G23" t="str">
            <v>AMI ACQUEDOTTO</v>
          </cell>
          <cell r="H23" t="str">
            <v>ACQ MSTR PROGRAMMATA</v>
          </cell>
          <cell r="I23" t="str">
            <v>SALINETTI</v>
          </cell>
          <cell r="J23" t="str">
            <v>M3</v>
          </cell>
        </row>
        <row r="24">
          <cell r="A24">
            <v>9694</v>
          </cell>
          <cell r="B24" t="str">
            <v>Investimenti Contratto IT SaaS CAP-ALFA (FUORI TARIFFA)</v>
          </cell>
          <cell r="C24" t="str">
            <v>ATTIVITA DIVERSE</v>
          </cell>
          <cell r="D24" t="str">
            <v>COMUNI VARI</v>
          </cell>
          <cell r="E24" t="str">
            <v>Attiva</v>
          </cell>
          <cell r="F24" t="str">
            <v>IT</v>
          </cell>
          <cell r="G24" t="str">
            <v>INFORMATION TECHNOLOGY</v>
          </cell>
          <cell r="H24" t="str">
            <v>INFORMATION TECHNOLOGY</v>
          </cell>
          <cell r="I24" t="str">
            <v>TESSERA</v>
          </cell>
          <cell r="J24" t="str">
            <v>ALTRO</v>
          </cell>
        </row>
        <row r="25">
          <cell r="A25" t="str">
            <v>9104_5</v>
          </cell>
          <cell r="B25" t="str">
            <v>Applicativo SAFO</v>
          </cell>
          <cell r="C25" t="str">
            <v>GENERALE</v>
          </cell>
          <cell r="D25" t="str">
            <v>SEDI</v>
          </cell>
          <cell r="E25" t="str">
            <v>Attiva</v>
          </cell>
          <cell r="F25" t="str">
            <v>IT</v>
          </cell>
          <cell r="G25" t="str">
            <v>INFORMATION TECHNOLOGY</v>
          </cell>
          <cell r="H25" t="str">
            <v>INFORMATION TECHNOLOGY</v>
          </cell>
          <cell r="I25" t="str">
            <v>TESSERA</v>
          </cell>
          <cell r="J25" t="str">
            <v>MC1</v>
          </cell>
        </row>
        <row r="26">
          <cell r="A26">
            <v>9323</v>
          </cell>
          <cell r="B26" t="str">
            <v>Sesto - Core Forsu: piattaforma di simbiosi industriale per la valorizzazione di rifiuti organici</v>
          </cell>
          <cell r="C26" t="str">
            <v>ATTIVITA DIVERSE</v>
          </cell>
          <cell r="D26" t="str">
            <v>SESTO SAN GIOVANNI</v>
          </cell>
          <cell r="E26" t="str">
            <v>Attiva</v>
          </cell>
          <cell r="F26" t="str">
            <v>ECONOMIE CIRCOLARI</v>
          </cell>
          <cell r="G26" t="str">
            <v>ECONOMIA CIRCOLARE COMPLEMENTARE</v>
          </cell>
          <cell r="H26" t="str">
            <v>ECONOMIA CIRCOLARE COMPLEMENTARE</v>
          </cell>
          <cell r="I26" t="str">
            <v>CHIUCH</v>
          </cell>
          <cell r="J26" t="str">
            <v>ALTRO</v>
          </cell>
        </row>
        <row r="27">
          <cell r="A27">
            <v>9285</v>
          </cell>
          <cell r="B27" t="str">
            <v>MSDR Parametrica Amiacque - Interventi manutenzione straordinaria a rottura - ATO CMM</v>
          </cell>
          <cell r="C27" t="str">
            <v>DEPURAZIONE</v>
          </cell>
          <cell r="D27" t="str">
            <v>COMUNI VARI</v>
          </cell>
          <cell r="E27" t="str">
            <v>Attiva</v>
          </cell>
          <cell r="F27" t="str">
            <v>AMI OPERATION</v>
          </cell>
          <cell r="G27" t="str">
            <v>AMI DEPURAZIONE</v>
          </cell>
          <cell r="H27" t="str">
            <v>DEP MSTR ROTTURA</v>
          </cell>
          <cell r="I27" t="str">
            <v>SCAGLIONE</v>
          </cell>
          <cell r="J27" t="str">
            <v>M6</v>
          </cell>
        </row>
        <row r="28">
          <cell r="A28">
            <v>6985</v>
          </cell>
          <cell r="B28" t="str">
            <v>MSF parametrica Amiacque - Manutenzione straordinaria programmata - ATO CMM</v>
          </cell>
          <cell r="C28" t="str">
            <v>FOGNATURA</v>
          </cell>
          <cell r="D28" t="str">
            <v>COMUNI VARI</v>
          </cell>
          <cell r="E28" t="str">
            <v>Attiva</v>
          </cell>
          <cell r="F28" t="str">
            <v>AMI OPERATION</v>
          </cell>
          <cell r="G28" t="str">
            <v>AMI FOGNATURA</v>
          </cell>
          <cell r="H28" t="str">
            <v>FOG MSTR PROGRAMMATA</v>
          </cell>
          <cell r="I28" t="str">
            <v>LABBADINI</v>
          </cell>
          <cell r="J28" t="str">
            <v>M4a</v>
          </cell>
        </row>
        <row r="29">
          <cell r="A29" t="str">
            <v>5733_1</v>
          </cell>
          <cell r="B29" t="str">
            <v>Opere di adeguamento IDA Trezzano SN</v>
          </cell>
          <cell r="C29" t="str">
            <v>DEPURAZIONE</v>
          </cell>
          <cell r="D29" t="str">
            <v>DEPURATORE TREZZANO SUL NAVIGLIO</v>
          </cell>
          <cell r="E29" t="str">
            <v>Attiva</v>
          </cell>
          <cell r="F29" t="str">
            <v>CAP AREA TECNICA</v>
          </cell>
          <cell r="G29" t="str">
            <v>CAP AREA TECNICA</v>
          </cell>
          <cell r="H29" t="str">
            <v>IMPIANTI DEPURAZIONE</v>
          </cell>
          <cell r="I29" t="str">
            <v>VENTURA</v>
          </cell>
          <cell r="J29" t="str">
            <v>M6</v>
          </cell>
        </row>
        <row r="30">
          <cell r="A30" t="str">
            <v>6969_4-2</v>
          </cell>
          <cell r="B30" t="str">
            <v>Realizzazione di vasca di prima pioggia e disperdente finalizzata all'adeguamento della rete fognaria comunale al RR 06/19</v>
          </cell>
          <cell r="C30" t="str">
            <v>FOGNATURA</v>
          </cell>
          <cell r="D30" t="str">
            <v>SEDRIANO</v>
          </cell>
          <cell r="E30" t="str">
            <v>Attiva</v>
          </cell>
          <cell r="F30" t="str">
            <v>CAP AREA TECNICA</v>
          </cell>
          <cell r="G30" t="str">
            <v>CAP AREA TECNICA</v>
          </cell>
          <cell r="H30" t="str">
            <v>VASCHE VOLANO</v>
          </cell>
          <cell r="I30" t="str">
            <v>VARGIU</v>
          </cell>
          <cell r="J30" t="str">
            <v>M4b</v>
          </cell>
        </row>
        <row r="31">
          <cell r="A31" t="str">
            <v>9104_1</v>
          </cell>
          <cell r="B31" t="str">
            <v>Workforce management &amp; Asset Management</v>
          </cell>
          <cell r="C31" t="str">
            <v>GENERALE</v>
          </cell>
          <cell r="D31" t="str">
            <v>SEDI</v>
          </cell>
          <cell r="E31" t="str">
            <v>Attiva</v>
          </cell>
          <cell r="F31" t="str">
            <v>IT</v>
          </cell>
          <cell r="G31" t="str">
            <v>INFORMATION TECHNOLOGY</v>
          </cell>
          <cell r="H31" t="str">
            <v>INFORMATION TECHNOLOGY</v>
          </cell>
          <cell r="I31" t="str">
            <v>TESSERA</v>
          </cell>
          <cell r="J31" t="str">
            <v>M1</v>
          </cell>
        </row>
        <row r="32">
          <cell r="A32" t="str">
            <v>9291_1</v>
          </cell>
          <cell r="B32" t="str">
            <v>Interventi di manutenzione straordinaria ed adeguamento agglomerato - Truccazzano</v>
          </cell>
          <cell r="C32" t="str">
            <v>DEPURAZIONE</v>
          </cell>
          <cell r="D32" t="str">
            <v>DEPURATORE TRUCCAZZANO D'ADDA</v>
          </cell>
          <cell r="E32" t="str">
            <v>Attiva</v>
          </cell>
          <cell r="F32" t="str">
            <v>CAP AREA TECNICA</v>
          </cell>
          <cell r="G32" t="str">
            <v>CAP AREA TECNICA</v>
          </cell>
          <cell r="H32" t="str">
            <v>IMPIANTI DEPURAZIONE</v>
          </cell>
          <cell r="I32" t="str">
            <v>VENTURA</v>
          </cell>
          <cell r="J32" t="str">
            <v>M6</v>
          </cell>
        </row>
        <row r="33">
          <cell r="A33">
            <v>9721</v>
          </cell>
          <cell r="B33" t="str">
            <v>Riscatto e revamping impianto produzione fertilizzanti</v>
          </cell>
          <cell r="C33" t="str">
            <v>DEPURAZIONE</v>
          </cell>
          <cell r="D33" t="str">
            <v>DEPURATORE SAN GIULIANO MILANESE EST</v>
          </cell>
          <cell r="E33" t="str">
            <v>NEW</v>
          </cell>
          <cell r="F33" t="str">
            <v>ECONOMIE CIRCOLARI</v>
          </cell>
          <cell r="G33" t="str">
            <v>ECONOMIA CIRCOLARE IN TARIFFA</v>
          </cell>
          <cell r="H33" t="str">
            <v>ECONOMIA CIRCOLARE IN TARIFFA</v>
          </cell>
          <cell r="I33" t="str">
            <v>LANUZZA (Scaglione)</v>
          </cell>
          <cell r="J33" t="str">
            <v>M5</v>
          </cell>
        </row>
        <row r="34">
          <cell r="A34">
            <v>11020</v>
          </cell>
          <cell r="B34" t="str">
            <v>Smart meetering - progetto contatori elettronici</v>
          </cell>
          <cell r="C34" t="str">
            <v>ACQUEDOTTO</v>
          </cell>
          <cell r="D34" t="str">
            <v>COMUNI VARI</v>
          </cell>
          <cell r="E34" t="str">
            <v>Attiva</v>
          </cell>
          <cell r="F34" t="str">
            <v>OI</v>
          </cell>
          <cell r="G34" t="str">
            <v>OPERATIONAL INTELLIGENCE</v>
          </cell>
          <cell r="H34" t="str">
            <v>SMART METERING</v>
          </cell>
          <cell r="I34" t="str">
            <v>MUZZATTI</v>
          </cell>
          <cell r="J34" t="str">
            <v>M1</v>
          </cell>
        </row>
        <row r="35">
          <cell r="A35">
            <v>4542</v>
          </cell>
          <cell r="B35" t="str">
            <v>Dorsale di adduzione da Bernareggio a Correzzana</v>
          </cell>
          <cell r="C35" t="str">
            <v>ACQUEDOTTO</v>
          </cell>
          <cell r="D35" t="str">
            <v>CENTRALE TREZZO SULL'ADDA</v>
          </cell>
          <cell r="E35" t="str">
            <v>Attiva</v>
          </cell>
          <cell r="F35" t="str">
            <v>CAP AREA TECNICA</v>
          </cell>
          <cell r="G35" t="str">
            <v>CAP AREA TECNICA</v>
          </cell>
          <cell r="H35" t="str">
            <v>DORSALI</v>
          </cell>
          <cell r="I35" t="str">
            <v>VENTURA</v>
          </cell>
          <cell r="J35" t="str">
            <v>M3</v>
          </cell>
        </row>
        <row r="36">
          <cell r="A36" t="str">
            <v>6942_A</v>
          </cell>
          <cell r="B36" t="str">
            <v>telecontrollo impianti tecnologici afferenti il ciclo idrico integrato di Cap Holding 2016-2020</v>
          </cell>
          <cell r="C36" t="str">
            <v>ACQUEDOTTO</v>
          </cell>
          <cell r="D36" t="str">
            <v>COMUNI VARI</v>
          </cell>
          <cell r="E36" t="str">
            <v>Attiva</v>
          </cell>
          <cell r="F36" t="str">
            <v>OI</v>
          </cell>
          <cell r="G36" t="str">
            <v>OPERATIONAL INTELLIGENCE</v>
          </cell>
          <cell r="H36" t="str">
            <v>TELECONTROLLO</v>
          </cell>
          <cell r="I36" t="str">
            <v>MUZZATTI</v>
          </cell>
          <cell r="J36" t="str">
            <v>M1</v>
          </cell>
        </row>
        <row r="37">
          <cell r="A37" t="str">
            <v>9395_1</v>
          </cell>
          <cell r="B37" t="str">
            <v>Opere di alleggerimento della rete fognaria della frazione San Lorenzo di Parabiago</v>
          </cell>
          <cell r="C37" t="str">
            <v>FOGNATURA</v>
          </cell>
          <cell r="D37" t="str">
            <v>PARABIAGO</v>
          </cell>
          <cell r="E37" t="str">
            <v>Attiva</v>
          </cell>
          <cell r="F37" t="str">
            <v>CAP AREA TECNICA</v>
          </cell>
          <cell r="G37" t="str">
            <v>CAP AREA TECNICA</v>
          </cell>
          <cell r="H37" t="str">
            <v>RETI FOGNATURA</v>
          </cell>
          <cell r="I37" t="str">
            <v>VARGIU</v>
          </cell>
          <cell r="J37" t="str">
            <v>M4a</v>
          </cell>
        </row>
        <row r="38">
          <cell r="A38" t="str">
            <v>9053_1</v>
          </cell>
          <cell r="B38" t="str">
            <v>MSD - Manutenzione straordinaria programmata - Impianto di Peschiera Borromeo</v>
          </cell>
          <cell r="C38" t="str">
            <v>DEPURAZIONE</v>
          </cell>
          <cell r="D38" t="str">
            <v>DEPURATORE PESCHIERA BORROMEO</v>
          </cell>
          <cell r="E38" t="str">
            <v>Attiva</v>
          </cell>
          <cell r="F38" t="str">
            <v>AMI OPERATION</v>
          </cell>
          <cell r="G38" t="str">
            <v>AMI DEPURAZIONE</v>
          </cell>
          <cell r="H38" t="str">
            <v>DEP MSTR PROGRAMMATA</v>
          </cell>
          <cell r="I38" t="str">
            <v>SCAGLIONE</v>
          </cell>
          <cell r="J38" t="str">
            <v>M6</v>
          </cell>
        </row>
        <row r="39">
          <cell r="A39" t="str">
            <v>10046_M2</v>
          </cell>
          <cell r="B39" t="str">
            <v>MSAR parametrica Amiacque - Interventi continuitÃ Â  del servizio  - ATO CMM -  RQTI M2</v>
          </cell>
          <cell r="C39" t="str">
            <v>ACQUEDOTTO</v>
          </cell>
          <cell r="D39" t="str">
            <v>COMUNI VARI</v>
          </cell>
          <cell r="E39" t="str">
            <v>Attiva</v>
          </cell>
          <cell r="F39" t="str">
            <v>AMI OPERATION</v>
          </cell>
          <cell r="G39" t="str">
            <v>AMI ACQUEDOTTO</v>
          </cell>
          <cell r="H39" t="str">
            <v>ACQ MSTR ROTTURA</v>
          </cell>
          <cell r="I39" t="str">
            <v>SALINETTI</v>
          </cell>
          <cell r="J39" t="str">
            <v>M2</v>
          </cell>
        </row>
        <row r="40">
          <cell r="A40">
            <v>9524</v>
          </cell>
          <cell r="B40" t="str">
            <v xml:space="preserve">sviluppo filiera biometano a matrici organiche (Kyoto) </v>
          </cell>
          <cell r="C40" t="str">
            <v>ALTRE ATTIVITA IDRICHE</v>
          </cell>
          <cell r="D40" t="str">
            <v>COMUNI VARI</v>
          </cell>
          <cell r="E40" t="str">
            <v>Attiva</v>
          </cell>
          <cell r="F40" t="str">
            <v>ECONOMIE CIRCOLARI</v>
          </cell>
          <cell r="G40" t="str">
            <v>ECONOMIA CIRCOLARE IN TARIFFA</v>
          </cell>
          <cell r="H40" t="str">
            <v>ECONOMIA CIRCOLARE IN TARIFFA</v>
          </cell>
          <cell r="I40" t="str">
            <v>LANUZZA (Scaglione)</v>
          </cell>
          <cell r="J40" t="str">
            <v>ALTRO</v>
          </cell>
        </row>
        <row r="41">
          <cell r="A41" t="str">
            <v>9104_sito</v>
          </cell>
          <cell r="B41" t="str">
            <v>NEW WEB SITE AND APP</v>
          </cell>
          <cell r="C41" t="str">
            <v>GENERALE</v>
          </cell>
          <cell r="D41" t="str">
            <v>SEDI</v>
          </cell>
          <cell r="E41" t="str">
            <v>Attiva</v>
          </cell>
          <cell r="F41" t="str">
            <v>IT</v>
          </cell>
          <cell r="G41" t="str">
            <v>INFORMATION TECHNOLOGY</v>
          </cell>
          <cell r="H41" t="str">
            <v>INFORMATION TECHNOLOGY</v>
          </cell>
          <cell r="I41" t="str">
            <v>TESSERA</v>
          </cell>
          <cell r="J41" t="str">
            <v>MC1</v>
          </cell>
        </row>
        <row r="42">
          <cell r="A42">
            <v>9679</v>
          </cell>
          <cell r="B42" t="str">
            <v>Biometano upgrade - Lotto 2</v>
          </cell>
          <cell r="C42" t="str">
            <v>DEPURAZIONE</v>
          </cell>
          <cell r="D42" t="str">
            <v>DEPURATORE BRESSO</v>
          </cell>
          <cell r="E42" t="str">
            <v>NEW NO ATO</v>
          </cell>
          <cell r="F42" t="str">
            <v>ECONOMIE CIRCOLARI</v>
          </cell>
          <cell r="G42" t="str">
            <v>ECONOMIA CIRCOLARE IN TARIFFA</v>
          </cell>
          <cell r="H42" t="str">
            <v>ECONOMIA CIRCOLARE IN TARIFFA</v>
          </cell>
          <cell r="I42" t="str">
            <v>LANUZZA (Scaglione)</v>
          </cell>
          <cell r="J42" t="str">
            <v>M5</v>
          </cell>
        </row>
        <row r="43">
          <cell r="A43">
            <v>6964</v>
          </cell>
          <cell r="B43" t="str">
            <v>Adeguamento e/o potenziamento depuratore di Parabiago</v>
          </cell>
          <cell r="C43" t="str">
            <v>DEPURAZIONE</v>
          </cell>
          <cell r="D43" t="str">
            <v>DEPURATORE PARABIAGO</v>
          </cell>
          <cell r="E43" t="str">
            <v>Attiva</v>
          </cell>
          <cell r="F43" t="str">
            <v>CAP AREA TECNICA</v>
          </cell>
          <cell r="G43" t="str">
            <v>CAP AREA TECNICA</v>
          </cell>
          <cell r="H43" t="str">
            <v>IMPIANTI DEPURAZIONE</v>
          </cell>
          <cell r="I43" t="str">
            <v>VENTURA</v>
          </cell>
          <cell r="J43" t="str">
            <v>M6</v>
          </cell>
        </row>
        <row r="44">
          <cell r="A44">
            <v>5112</v>
          </cell>
          <cell r="B44" t="str">
            <v>lavori per la risoluzione del sistema delle fognature separate in comune di Gudo Visconti</v>
          </cell>
          <cell r="C44" t="str">
            <v>FOGNATURA</v>
          </cell>
          <cell r="D44" t="str">
            <v>GUDO VISCONTI</v>
          </cell>
          <cell r="E44" t="str">
            <v>Attiva</v>
          </cell>
          <cell r="F44" t="str">
            <v>CAP AREA TECNICA</v>
          </cell>
          <cell r="G44" t="str">
            <v>CAP AREA TECNICA</v>
          </cell>
          <cell r="H44" t="str">
            <v>RETI FOGNATURA</v>
          </cell>
          <cell r="I44" t="str">
            <v>VARGIU</v>
          </cell>
          <cell r="J44" t="str">
            <v>M4a</v>
          </cell>
        </row>
        <row r="45">
          <cell r="A45" t="str">
            <v>9104_3</v>
          </cell>
          <cell r="B45" t="str">
            <v>GiS e WEBGIS</v>
          </cell>
          <cell r="C45" t="str">
            <v>GENERALE</v>
          </cell>
          <cell r="D45" t="str">
            <v>SEDI</v>
          </cell>
          <cell r="E45" t="str">
            <v>Attiva</v>
          </cell>
          <cell r="F45" t="str">
            <v>IT</v>
          </cell>
          <cell r="G45" t="str">
            <v>INFORMATION TECHNOLOGY</v>
          </cell>
          <cell r="H45" t="str">
            <v>INFORMATION TECHNOLOGY</v>
          </cell>
          <cell r="I45" t="str">
            <v>TESSERA</v>
          </cell>
          <cell r="J45" t="str">
            <v>M1</v>
          </cell>
        </row>
        <row r="46">
          <cell r="A46" t="str">
            <v>9047_3</v>
          </cell>
          <cell r="B46" t="str">
            <v>MSD  Parametrica Amiacque - Manutenzione straordinaria programmmata - abbattimento odori</v>
          </cell>
          <cell r="C46" t="str">
            <v>DEPURAZIONE</v>
          </cell>
          <cell r="D46" t="str">
            <v>COMUNI VARI</v>
          </cell>
          <cell r="E46" t="str">
            <v>Attiva</v>
          </cell>
          <cell r="F46" t="str">
            <v>AMI OPERATION</v>
          </cell>
          <cell r="G46" t="str">
            <v>AMI DEPURAZIONE</v>
          </cell>
          <cell r="H46" t="str">
            <v>DEP MSTR PROGRAMMATA</v>
          </cell>
          <cell r="I46" t="str">
            <v>SCAGLIONE</v>
          </cell>
          <cell r="J46" t="str">
            <v>M6</v>
          </cell>
        </row>
        <row r="47">
          <cell r="A47" t="str">
            <v>9396_1</v>
          </cell>
          <cell r="B47" t="str">
            <v>Manutenzione straordinaria della sezione di ispessimento dinamico - Pero</v>
          </cell>
          <cell r="C47" t="str">
            <v>DEPURAZIONE</v>
          </cell>
          <cell r="D47" t="str">
            <v>DEPURATORE PERO</v>
          </cell>
          <cell r="E47" t="str">
            <v>Attiva</v>
          </cell>
          <cell r="F47" t="str">
            <v>CAP AREA TECNICA</v>
          </cell>
          <cell r="G47" t="str">
            <v>CAP AREA TECNICA</v>
          </cell>
          <cell r="H47" t="str">
            <v>IMPIANTI DEPURAZIONE</v>
          </cell>
          <cell r="I47" t="str">
            <v>VENTURA</v>
          </cell>
          <cell r="J47" t="str">
            <v>M6</v>
          </cell>
        </row>
        <row r="48">
          <cell r="A48" t="str">
            <v>6984_2B</v>
          </cell>
          <cell r="B48" t="str">
            <v>Separazione allacciamenti privati e Comunali</v>
          </cell>
          <cell r="C48" t="str">
            <v>ACQUEDOTTO</v>
          </cell>
          <cell r="D48" t="str">
            <v>COMUNI VARI</v>
          </cell>
          <cell r="E48" t="str">
            <v>Attiva</v>
          </cell>
          <cell r="F48" t="str">
            <v>GESTIONE CLIENTI</v>
          </cell>
          <cell r="G48" t="str">
            <v>GESTIONE CLIENTI</v>
          </cell>
          <cell r="H48" t="str">
            <v>MSTR RETI, ALLACCIAMENTI E CONTATORI-ACQUEDOTTO</v>
          </cell>
          <cell r="I48" t="str">
            <v>MAGGI</v>
          </cell>
          <cell r="J48" t="str">
            <v>M1</v>
          </cell>
        </row>
        <row r="49">
          <cell r="A49" t="str">
            <v>5734_3</v>
          </cell>
          <cell r="B49" t="str">
            <v>Potenziamento rete fognaria vie varie</v>
          </cell>
          <cell r="C49" t="str">
            <v>FOGNATURA</v>
          </cell>
          <cell r="D49" t="str">
            <v>CORSICO</v>
          </cell>
          <cell r="E49" t="str">
            <v>Attiva</v>
          </cell>
          <cell r="F49" t="str">
            <v>CAP AREA TECNICA</v>
          </cell>
          <cell r="G49" t="str">
            <v>CAP AREA TECNICA</v>
          </cell>
          <cell r="H49" t="str">
            <v>RETI FOGNATURA</v>
          </cell>
          <cell r="I49" t="str">
            <v>VARGIU</v>
          </cell>
          <cell r="J49" t="str">
            <v>M4a</v>
          </cell>
        </row>
        <row r="50">
          <cell r="A50">
            <v>9017</v>
          </cell>
          <cell r="B50" t="str">
            <v xml:space="preserve">case dell'acqua </v>
          </cell>
          <cell r="C50" t="str">
            <v>ALTRE ATTIVITA IDRICHE</v>
          </cell>
          <cell r="D50" t="str">
            <v>COMUNI VARI</v>
          </cell>
          <cell r="E50" t="str">
            <v>Attiva</v>
          </cell>
          <cell r="F50" t="str">
            <v>AMI OPERATION</v>
          </cell>
          <cell r="G50" t="str">
            <v>AMI ACQUEDOTTO</v>
          </cell>
          <cell r="H50" t="str">
            <v>CASE DELL'ACQUA</v>
          </cell>
          <cell r="I50" t="str">
            <v>SALINETTI</v>
          </cell>
          <cell r="J50" t="str">
            <v>ALTRO</v>
          </cell>
        </row>
        <row r="51">
          <cell r="A51" t="str">
            <v>9318_2</v>
          </cell>
          <cell r="B51" t="str">
            <v>Trattamento SBR depuratore Sesto S. Giovanni</v>
          </cell>
          <cell r="C51" t="str">
            <v>DEPURAZIONE</v>
          </cell>
          <cell r="D51" t="str">
            <v>SESTO SAN GIOVANNI</v>
          </cell>
          <cell r="E51" t="str">
            <v>Attiva</v>
          </cell>
          <cell r="F51" t="str">
            <v>ECONOMIE CIRCOLARI</v>
          </cell>
          <cell r="G51" t="str">
            <v>ECONOMIA CIRCOLARE IN TARIFFA</v>
          </cell>
          <cell r="H51" t="str">
            <v>ECONOMIA CIRCOLARE IN TARIFFA</v>
          </cell>
          <cell r="I51" t="str">
            <v>VENTURA (Lanuzza)</v>
          </cell>
          <cell r="J51" t="str">
            <v>M5</v>
          </cell>
        </row>
        <row r="52">
          <cell r="A52" t="str">
            <v>6948_26</v>
          </cell>
          <cell r="B52" t="str">
            <v>sistemazione rete aria biofor depuratore di Sesto San Giovanni</v>
          </cell>
          <cell r="C52" t="str">
            <v>DEPURAZIONE</v>
          </cell>
          <cell r="D52" t="str">
            <v>DEPURATORE SESTO SAN GIOVANNI</v>
          </cell>
          <cell r="E52" t="str">
            <v>Attiva</v>
          </cell>
          <cell r="F52" t="str">
            <v>CAP AREA TECNICA</v>
          </cell>
          <cell r="G52" t="str">
            <v>CAP AREA TECNICA</v>
          </cell>
          <cell r="H52" t="str">
            <v>IMPIANTI DEPURAZIONE</v>
          </cell>
          <cell r="I52" t="str">
            <v>VENTURA</v>
          </cell>
          <cell r="J52" t="str">
            <v>M6</v>
          </cell>
        </row>
        <row r="53">
          <cell r="A53">
            <v>5159</v>
          </cell>
          <cell r="B53" t="str">
            <v>lavori di realizzazione nuovo pozzo in comune di Abbiategrasso - comparto S2</v>
          </cell>
          <cell r="C53" t="str">
            <v>ACQUEDOTTO</v>
          </cell>
          <cell r="D53" t="str">
            <v>ABBIATEGRASSO</v>
          </cell>
          <cell r="E53" t="str">
            <v>Attiva</v>
          </cell>
          <cell r="F53" t="str">
            <v>CAP AREA TECNICA</v>
          </cell>
          <cell r="G53" t="str">
            <v>CAP AREA TECNICA</v>
          </cell>
          <cell r="H53" t="str">
            <v>IMPIANTI ACQUEDOTTO</v>
          </cell>
          <cell r="I53" t="str">
            <v>VENTURA</v>
          </cell>
          <cell r="J53" t="str">
            <v>M3</v>
          </cell>
        </row>
        <row r="54">
          <cell r="A54">
            <v>5160</v>
          </cell>
          <cell r="B54" t="str">
            <v>lavori di realizzazione della Centrale intercomunale di Cornaredo 1' lotto</v>
          </cell>
          <cell r="C54" t="str">
            <v>ACQUEDOTTO</v>
          </cell>
          <cell r="D54" t="str">
            <v>CENTRALE DI CORNAREDO</v>
          </cell>
          <cell r="E54" t="str">
            <v>Attiva</v>
          </cell>
          <cell r="F54" t="str">
            <v>CAP AREA TECNICA</v>
          </cell>
          <cell r="G54" t="str">
            <v>CAP AREA TECNICA</v>
          </cell>
          <cell r="H54" t="str">
            <v>CENTRALI CON DORSALI</v>
          </cell>
          <cell r="I54" t="str">
            <v>VENTURA</v>
          </cell>
          <cell r="J54" t="str">
            <v>M3</v>
          </cell>
        </row>
        <row r="55">
          <cell r="A55">
            <v>9282</v>
          </cell>
          <cell r="B55" t="str">
            <v>Interventi vari sedi e sicurezza</v>
          </cell>
          <cell r="C55" t="str">
            <v>GENERALE</v>
          </cell>
          <cell r="D55" t="str">
            <v>COMUNI VARI</v>
          </cell>
          <cell r="E55" t="str">
            <v>Attiva</v>
          </cell>
          <cell r="F55" t="str">
            <v>SEDI SECURITY E VARIE</v>
          </cell>
          <cell r="G55" t="str">
            <v>SEDI E SECURITY</v>
          </cell>
          <cell r="H55" t="str">
            <v>SECURITY</v>
          </cell>
          <cell r="I55" t="str">
            <v>PIROLO</v>
          </cell>
          <cell r="J55" t="str">
            <v>ALTRO</v>
          </cell>
        </row>
        <row r="56">
          <cell r="A56" t="str">
            <v>5652_2</v>
          </cell>
          <cell r="B56" t="str">
            <v>Conversione della sezione di digestione dei fanghi dellâ€™impianto di Melegnano da anaerobica ad aerobica</v>
          </cell>
          <cell r="C56" t="str">
            <v>DEPURAZIONE</v>
          </cell>
          <cell r="D56" t="str">
            <v>DEPURATORE MELEGNANO</v>
          </cell>
          <cell r="E56" t="str">
            <v>Attiva</v>
          </cell>
          <cell r="F56" t="str">
            <v>CAP AREA TECNICA</v>
          </cell>
          <cell r="G56" t="str">
            <v>CAP AREA TECNICA</v>
          </cell>
          <cell r="H56" t="str">
            <v>IMPIANTI DEPURAZIONE</v>
          </cell>
          <cell r="I56" t="str">
            <v>VENTURA</v>
          </cell>
          <cell r="J56" t="str">
            <v>M6</v>
          </cell>
        </row>
        <row r="57">
          <cell r="A57" t="str">
            <v>9404_RB</v>
          </cell>
          <cell r="B57" t="str">
            <v>Impianti fotovoltaici - Fase 2</v>
          </cell>
          <cell r="C57" t="str">
            <v>ALTRE ATTIVITA IDRICHE</v>
          </cell>
          <cell r="D57" t="str">
            <v>COMUNI VARI</v>
          </cell>
          <cell r="E57" t="str">
            <v>Attiva</v>
          </cell>
          <cell r="F57" t="str">
            <v>OI</v>
          </cell>
          <cell r="G57" t="str">
            <v>OPERATIONAL INTELLIGENCE</v>
          </cell>
          <cell r="H57" t="str">
            <v>EFFICIENZA ENERGETICA</v>
          </cell>
          <cell r="I57" t="str">
            <v>MUZZATTI</v>
          </cell>
          <cell r="J57" t="str">
            <v>ALTRO</v>
          </cell>
        </row>
        <row r="58">
          <cell r="A58">
            <v>9668</v>
          </cell>
          <cell r="B58" t="str">
            <v>Strumentazioni per Laboratorio Interaziendale CAP LEGNANO</v>
          </cell>
          <cell r="C58" t="str">
            <v>DEPURAZIONE</v>
          </cell>
          <cell r="D58" t="str">
            <v>SEDI</v>
          </cell>
          <cell r="E58" t="str">
            <v>Attiva</v>
          </cell>
          <cell r="F58" t="str">
            <v>LABORATORI</v>
          </cell>
          <cell r="G58" t="str">
            <v>INNOVAZIONE &amp; SVILUPPO</v>
          </cell>
          <cell r="H58" t="str">
            <v>LABORATORI</v>
          </cell>
          <cell r="I58" t="str">
            <v>OLIVA</v>
          </cell>
          <cell r="J58" t="str">
            <v>M6</v>
          </cell>
        </row>
        <row r="59">
          <cell r="A59" t="str">
            <v>9392_4</v>
          </cell>
          <cell r="B59" t="str">
            <v>Sesto San Giovanni_Sostituzione reti in fibrocemento vie varie - Lotto 2</v>
          </cell>
          <cell r="C59" t="str">
            <v>ACQUEDOTTO</v>
          </cell>
          <cell r="D59" t="str">
            <v>SESTO SAN GIOVANNI</v>
          </cell>
          <cell r="E59" t="str">
            <v>Attiva</v>
          </cell>
          <cell r="F59" t="str">
            <v>CAP AREA TECNICA</v>
          </cell>
          <cell r="G59" t="str">
            <v>CAP AREA TECNICA</v>
          </cell>
          <cell r="H59" t="str">
            <v>RETI ACQUEDOTTO</v>
          </cell>
          <cell r="I59" t="str">
            <v>VENTURA</v>
          </cell>
          <cell r="J59" t="str">
            <v>M1</v>
          </cell>
        </row>
        <row r="60">
          <cell r="A60">
            <v>5701</v>
          </cell>
          <cell r="B60" t="str">
            <v>dismissione impianto di Varedo</v>
          </cell>
          <cell r="C60" t="str">
            <v>DEPURAZIONE</v>
          </cell>
          <cell r="D60" t="str">
            <v>DEPURATORE VAREDO</v>
          </cell>
          <cell r="E60" t="str">
            <v>Attiva</v>
          </cell>
          <cell r="F60" t="str">
            <v>CAP AREA TECNICA</v>
          </cell>
          <cell r="G60" t="str">
            <v>CAP AREA TECNICA</v>
          </cell>
          <cell r="H60" t="str">
            <v>IMPIANTI DEPURAZIONE</v>
          </cell>
          <cell r="I60" t="str">
            <v>VENTURA</v>
          </cell>
          <cell r="J60" t="str">
            <v>M4b</v>
          </cell>
        </row>
        <row r="61">
          <cell r="A61" t="str">
            <v>9047_1</v>
          </cell>
          <cell r="B61" t="str">
            <v>MSD  Parametrica Amiacque - Manutenzione straordinaria programmmata - stazioni di sollevamento</v>
          </cell>
          <cell r="C61" t="str">
            <v>FOGNATURA</v>
          </cell>
          <cell r="D61" t="str">
            <v>COMUNI VARI</v>
          </cell>
          <cell r="E61" t="str">
            <v>Attiva</v>
          </cell>
          <cell r="F61" t="str">
            <v>AMI OPERATION</v>
          </cell>
          <cell r="G61" t="str">
            <v>AMI FOGNATURA</v>
          </cell>
          <cell r="H61" t="str">
            <v>FOG MSTR PROGRAMMATA</v>
          </cell>
          <cell r="I61" t="str">
            <v>LABBADINI</v>
          </cell>
          <cell r="J61" t="str">
            <v>M4a</v>
          </cell>
        </row>
        <row r="62">
          <cell r="A62" t="str">
            <v>9053_3</v>
          </cell>
          <cell r="B62" t="str">
            <v>MSD - Manutenzione straordinaria programmata - Impianto di Cassano d'Adda</v>
          </cell>
          <cell r="C62" t="str">
            <v>DEPURAZIONE</v>
          </cell>
          <cell r="D62" t="str">
            <v>DEPURATORE CASSANO D'ADDA</v>
          </cell>
          <cell r="E62" t="str">
            <v>Attiva</v>
          </cell>
          <cell r="F62" t="str">
            <v>AMI OPERATION</v>
          </cell>
          <cell r="G62" t="str">
            <v>AMI DEPURAZIONE</v>
          </cell>
          <cell r="H62" t="str">
            <v>DEP MSTR PROGRAMMATA</v>
          </cell>
          <cell r="I62" t="str">
            <v>SCAGLIONE</v>
          </cell>
          <cell r="J62" t="str">
            <v>M6</v>
          </cell>
        </row>
        <row r="63">
          <cell r="A63" t="str">
            <v>9313_M2</v>
          </cell>
          <cell r="B63" t="str">
            <v>MSA - VulnerabilitÃ Â  acquedotti - continuitÃ Â  del servizio - RQTI M2</v>
          </cell>
          <cell r="C63" t="str">
            <v>ACQUEDOTTO</v>
          </cell>
          <cell r="D63" t="str">
            <v>COMUNI VARI</v>
          </cell>
          <cell r="E63" t="str">
            <v>Attiva</v>
          </cell>
          <cell r="F63" t="str">
            <v>AMI OPERATION</v>
          </cell>
          <cell r="G63" t="str">
            <v>AMI ACQUEDOTTO</v>
          </cell>
          <cell r="H63" t="str">
            <v>ACQ MSTR PROGRAMMATA</v>
          </cell>
          <cell r="I63" t="str">
            <v>SALINETTI</v>
          </cell>
          <cell r="J63" t="str">
            <v>M2</v>
          </cell>
        </row>
        <row r="64">
          <cell r="A64" t="str">
            <v>9047_M5</v>
          </cell>
          <cell r="B64" t="str">
            <v>MSD  Parametrica Amiacque -impianti depurazione CMM - RQTI M5</v>
          </cell>
          <cell r="C64" t="str">
            <v>DEPURAZIONE</v>
          </cell>
          <cell r="D64" t="str">
            <v>COMUNI VARI</v>
          </cell>
          <cell r="E64" t="str">
            <v>Attiva</v>
          </cell>
          <cell r="F64" t="str">
            <v>AMI OPERATION</v>
          </cell>
          <cell r="G64" t="str">
            <v>AMI DEPURAZIONE</v>
          </cell>
          <cell r="H64" t="str">
            <v>DEP MSTR PROGRAMMATA</v>
          </cell>
          <cell r="I64" t="str">
            <v>SCAGLIONE</v>
          </cell>
          <cell r="J64" t="str">
            <v>M5</v>
          </cell>
        </row>
        <row r="65">
          <cell r="A65" t="str">
            <v>6942_1</v>
          </cell>
          <cell r="B65" t="str">
            <v>Sistemi di monitoraggio on line acque depurate</v>
          </cell>
          <cell r="C65" t="str">
            <v>DEPURAZIONE</v>
          </cell>
          <cell r="D65" t="str">
            <v>COMUNI VARI</v>
          </cell>
          <cell r="E65" t="str">
            <v>Attiva</v>
          </cell>
          <cell r="F65" t="str">
            <v>LABORATORI</v>
          </cell>
          <cell r="G65" t="str">
            <v>INNOVAZIONE &amp; SVILUPPO</v>
          </cell>
          <cell r="H65" t="str">
            <v>RICERCA</v>
          </cell>
          <cell r="I65" t="str">
            <v>OLIVA</v>
          </cell>
          <cell r="J65" t="str">
            <v>M6</v>
          </cell>
        </row>
        <row r="66">
          <cell r="A66">
            <v>9287</v>
          </cell>
          <cell r="B66" t="str">
            <v>MSDR Parametrica Amiacque - Interventi manutenzione straordinaria a rottura - ATO CMM MB</v>
          </cell>
          <cell r="C66" t="str">
            <v>DEPURAZIONE</v>
          </cell>
          <cell r="D66" t="str">
            <v>COMUNI VARI</v>
          </cell>
          <cell r="E66" t="str">
            <v>Attiva</v>
          </cell>
          <cell r="F66" t="str">
            <v>AMI OPERATION</v>
          </cell>
          <cell r="G66" t="str">
            <v>AMI DEPURAZIONE</v>
          </cell>
          <cell r="H66" t="str">
            <v>DEP MSTR ROTTURA</v>
          </cell>
          <cell r="I66" t="str">
            <v>SCAGLIONE</v>
          </cell>
          <cell r="J66" t="str">
            <v>M6</v>
          </cell>
        </row>
        <row r="67">
          <cell r="A67" t="str">
            <v>6663_3</v>
          </cell>
          <cell r="B67" t="str">
            <v>Realizzazione VPP finalizzata a regolarizzare lo sfioratore a valle della rete comunale di Novate Milanese</v>
          </cell>
          <cell r="C67" t="str">
            <v>FOGNATURA</v>
          </cell>
          <cell r="D67" t="str">
            <v>NOVATE MILANESE</v>
          </cell>
          <cell r="E67" t="str">
            <v>Attiva</v>
          </cell>
          <cell r="F67" t="str">
            <v>CAP AREA TECNICA</v>
          </cell>
          <cell r="G67" t="str">
            <v>CAP AREA TECNICA</v>
          </cell>
          <cell r="H67" t="str">
            <v>VASCHE VOLANO</v>
          </cell>
          <cell r="I67" t="str">
            <v>VARGIU</v>
          </cell>
          <cell r="J67" t="str">
            <v>M4b</v>
          </cell>
        </row>
        <row r="68">
          <cell r="A68">
            <v>9520</v>
          </cell>
          <cell r="B68" t="str">
            <v>Revamping impianti elettrici Pero</v>
          </cell>
          <cell r="C68" t="str">
            <v>DEPURAZIONE</v>
          </cell>
          <cell r="D68" t="str">
            <v>DEPURATORE PERO</v>
          </cell>
          <cell r="E68" t="str">
            <v>Attiva</v>
          </cell>
          <cell r="F68" t="str">
            <v>OI</v>
          </cell>
          <cell r="G68" t="str">
            <v>OPERATIONAL INTELLIGENCE</v>
          </cell>
          <cell r="H68" t="str">
            <v>EFFICIENZA ENERGETICA</v>
          </cell>
          <cell r="I68" t="str">
            <v>MUZZATTI</v>
          </cell>
          <cell r="J68" t="str">
            <v>M6</v>
          </cell>
        </row>
        <row r="69">
          <cell r="A69">
            <v>9519</v>
          </cell>
          <cell r="B69" t="str">
            <v>INTERVENTI DI EFFICIENTAMENTO ENERGETICO DEL PROCESSO DEPURATIVO FASE II</v>
          </cell>
          <cell r="C69" t="str">
            <v>DEPURAZIONE</v>
          </cell>
          <cell r="D69" t="str">
            <v>COMUNI VARI</v>
          </cell>
          <cell r="E69" t="str">
            <v>Attiva</v>
          </cell>
          <cell r="F69" t="str">
            <v>OI</v>
          </cell>
          <cell r="G69" t="str">
            <v>OPERATIONAL INTELLIGENCE</v>
          </cell>
          <cell r="H69" t="str">
            <v>EFFICIENZA ENERGETICA</v>
          </cell>
          <cell r="I69" t="str">
            <v>MUZZATTI</v>
          </cell>
          <cell r="J69" t="str">
            <v>M6</v>
          </cell>
        </row>
        <row r="70">
          <cell r="A70">
            <v>5652</v>
          </cell>
          <cell r="B70" t="str">
            <v>Potenziamento impianto Melegnano</v>
          </cell>
          <cell r="C70" t="str">
            <v>DEPURAZIONE</v>
          </cell>
          <cell r="D70" t="str">
            <v>DEPURATORE MELEGNANO</v>
          </cell>
          <cell r="E70" t="str">
            <v>Attiva</v>
          </cell>
          <cell r="F70" t="str">
            <v>CAP AREA TECNICA</v>
          </cell>
          <cell r="G70" t="str">
            <v>CAP AREA TECNICA</v>
          </cell>
          <cell r="H70" t="str">
            <v>IMPIANTI DEPURAZIONE</v>
          </cell>
          <cell r="I70" t="str">
            <v>VENTURA</v>
          </cell>
          <cell r="J70" t="str">
            <v>M6</v>
          </cell>
        </row>
        <row r="71">
          <cell r="A71">
            <v>6989</v>
          </cell>
          <cell r="B71" t="str">
            <v>MSD - messa in sicurezza impianti di depurazione + progetto CIM fase 2</v>
          </cell>
          <cell r="C71" t="str">
            <v>DEPURAZIONE</v>
          </cell>
          <cell r="D71" t="str">
            <v>COMUNI VARI</v>
          </cell>
          <cell r="E71" t="str">
            <v>Attiva</v>
          </cell>
          <cell r="F71" t="str">
            <v>AMI OPERATION</v>
          </cell>
          <cell r="G71" t="str">
            <v>AMI DEPURAZIONE</v>
          </cell>
          <cell r="H71" t="str">
            <v>DEP MSTR PROGRAMMATA</v>
          </cell>
          <cell r="I71" t="str">
            <v>SCAGLIONE</v>
          </cell>
          <cell r="J71" t="str">
            <v>ALTRO</v>
          </cell>
        </row>
        <row r="72">
          <cell r="A72" t="str">
            <v>9031_AMI_BIS</v>
          </cell>
          <cell r="B72" t="str">
            <v>Interventi straordinari di pulizia delle vasche volano Amiacque</v>
          </cell>
          <cell r="C72" t="str">
            <v>FOGNATURA</v>
          </cell>
          <cell r="D72" t="str">
            <v>COMUNI VARI</v>
          </cell>
          <cell r="E72" t="str">
            <v>Attiva</v>
          </cell>
          <cell r="F72" t="str">
            <v>CAP AREA TECNICA</v>
          </cell>
          <cell r="G72" t="str">
            <v>CAP AREA TECNICA</v>
          </cell>
          <cell r="H72" t="str">
            <v>VASCHE VOLANO</v>
          </cell>
          <cell r="I72" t="str">
            <v>VARGIU (Labbadini)</v>
          </cell>
          <cell r="J72" t="str">
            <v>M4b</v>
          </cell>
        </row>
        <row r="73">
          <cell r="A73" t="str">
            <v>9053_4</v>
          </cell>
          <cell r="B73" t="str">
            <v>MSD - Manutenzione straordinaria programmata - Impianto di Truccazzano d'Adda</v>
          </cell>
          <cell r="C73" t="str">
            <v>DEPURAZIONE</v>
          </cell>
          <cell r="D73" t="str">
            <v>DEPURATORE TRUCCAZZANO D'ADDA</v>
          </cell>
          <cell r="E73" t="str">
            <v>Attiva</v>
          </cell>
          <cell r="F73" t="str">
            <v>AMI OPERATION</v>
          </cell>
          <cell r="G73" t="str">
            <v>AMI DEPURAZIONE</v>
          </cell>
          <cell r="H73" t="str">
            <v>DEP MSTR PROGRAMMATA</v>
          </cell>
          <cell r="I73" t="str">
            <v>SCAGLIONE</v>
          </cell>
          <cell r="J73" t="str">
            <v>M6</v>
          </cell>
        </row>
        <row r="74">
          <cell r="A74" t="str">
            <v>6985_H</v>
          </cell>
          <cell r="B74" t="str">
            <v xml:space="preserve">Novate Milanese via dell'artigianato-Rifacimento rete </v>
          </cell>
          <cell r="C74" t="str">
            <v>FOGNATURA</v>
          </cell>
          <cell r="D74" t="str">
            <v>NOVATE MILANESE</v>
          </cell>
          <cell r="E74" t="str">
            <v>Attiva</v>
          </cell>
          <cell r="F74" t="str">
            <v>CAP AREA TECNICA</v>
          </cell>
          <cell r="G74" t="str">
            <v>CAP AREA TECNICA</v>
          </cell>
          <cell r="H74" t="str">
            <v>RETI FOGNATURA</v>
          </cell>
          <cell r="I74" t="str">
            <v>VARGIU</v>
          </cell>
          <cell r="J74" t="str">
            <v>M4a</v>
          </cell>
        </row>
        <row r="75">
          <cell r="A75" t="str">
            <v>6985_B</v>
          </cell>
          <cell r="B75" t="str">
            <v>Rifacimento e/o sostituzione di manufatti delle reti bianche esistenti</v>
          </cell>
          <cell r="C75" t="str">
            <v>FOGNATURA</v>
          </cell>
          <cell r="D75" t="str">
            <v>COMUNI VARI</v>
          </cell>
          <cell r="E75" t="str">
            <v>Attiva</v>
          </cell>
          <cell r="F75" t="str">
            <v>AMI OPERATION</v>
          </cell>
          <cell r="G75" t="str">
            <v>AMI FOGNATURA</v>
          </cell>
          <cell r="H75" t="str">
            <v>FOG MSTR PROGRAMMATA</v>
          </cell>
          <cell r="I75" t="str">
            <v>LABBADINI</v>
          </cell>
          <cell r="J75" t="str">
            <v>M4a</v>
          </cell>
        </row>
        <row r="76">
          <cell r="A76" t="str">
            <v>9113_15</v>
          </cell>
          <cell r="B76" t="str">
            <v>Interconnessione rete Idrica Lacchiarella - Zibido San Giacomo</v>
          </cell>
          <cell r="C76" t="str">
            <v>ACQUEDOTTO</v>
          </cell>
          <cell r="D76" t="str">
            <v>LACCHIARELLA ZIBIO SAN GIACOMO</v>
          </cell>
          <cell r="E76" t="str">
            <v>Attiva</v>
          </cell>
          <cell r="F76" t="str">
            <v>CAP AREA TECNICA</v>
          </cell>
          <cell r="G76" t="str">
            <v>CAP AREA TECNICA</v>
          </cell>
          <cell r="H76" t="str">
            <v>RETI ACQUEDOTTO</v>
          </cell>
          <cell r="I76" t="str">
            <v>VENTURA</v>
          </cell>
          <cell r="J76" t="str">
            <v>M3</v>
          </cell>
        </row>
        <row r="77">
          <cell r="A77" t="str">
            <v>9514_3</v>
          </cell>
          <cell r="B77" t="str">
            <v xml:space="preserve">Potenziamento sezione di disidratazione fanghi e produzione VFA </v>
          </cell>
          <cell r="C77" t="str">
            <v>DEPURAZIONE</v>
          </cell>
          <cell r="D77" t="str">
            <v>SESTO SAN GIOVANNI</v>
          </cell>
          <cell r="E77" t="str">
            <v>Attiva</v>
          </cell>
          <cell r="F77" t="str">
            <v>CAP AREA TECNICA</v>
          </cell>
          <cell r="G77" t="str">
            <v>CAP AREA TECNICA</v>
          </cell>
          <cell r="H77" t="str">
            <v>IMPIANTI DEPURAZIONE</v>
          </cell>
          <cell r="I77" t="str">
            <v>VENTURA</v>
          </cell>
          <cell r="J77" t="str">
            <v>M6</v>
          </cell>
        </row>
        <row r="78">
          <cell r="A78">
            <v>9532</v>
          </cell>
          <cell r="B78" t="str">
            <v>Manutenzione straordinaria rete fognaria Via Gramsci ed altre</v>
          </cell>
          <cell r="C78" t="str">
            <v>FOGNATURA</v>
          </cell>
          <cell r="D78" t="str">
            <v>PADERNO DUGNANO</v>
          </cell>
          <cell r="E78" t="str">
            <v>Attiva</v>
          </cell>
          <cell r="F78" t="str">
            <v>CAP AREA TECNICA</v>
          </cell>
          <cell r="G78" t="str">
            <v>CAP AREA TECNICA</v>
          </cell>
          <cell r="H78" t="str">
            <v>RETI FOGNATURA</v>
          </cell>
          <cell r="I78" t="str">
            <v>VARGIU</v>
          </cell>
          <cell r="J78" t="str">
            <v>M4a</v>
          </cell>
        </row>
        <row r="79">
          <cell r="A79">
            <v>9352</v>
          </cell>
          <cell r="B79" t="str">
            <v>Sviluppo sistemi di telecontrollo</v>
          </cell>
          <cell r="C79" t="str">
            <v>ACQUEDOTTO</v>
          </cell>
          <cell r="D79" t="str">
            <v>COMUNI VARI</v>
          </cell>
          <cell r="E79" t="str">
            <v>Attiva</v>
          </cell>
          <cell r="F79" t="str">
            <v>OI</v>
          </cell>
          <cell r="G79" t="str">
            <v>OPERATIONAL INTELLIGENCE</v>
          </cell>
          <cell r="H79" t="str">
            <v>TELECONTROLLO</v>
          </cell>
          <cell r="I79" t="str">
            <v>MUZZATTI</v>
          </cell>
          <cell r="J79" t="str">
            <v>M1</v>
          </cell>
        </row>
        <row r="80">
          <cell r="A80">
            <v>6663</v>
          </cell>
          <cell r="B80" t="str">
            <v>Adeguamento/regolazione derivatori/sfioratori ai collettori dell'agglomerato Pero/Varedo</v>
          </cell>
          <cell r="C80" t="str">
            <v>FOGNATURA</v>
          </cell>
          <cell r="D80" t="str">
            <v>DEPURATORE PERO</v>
          </cell>
          <cell r="E80" t="str">
            <v>Attiva</v>
          </cell>
          <cell r="F80" t="str">
            <v>CAP AREA TECNICA</v>
          </cell>
          <cell r="G80" t="str">
            <v>CAP AREA TECNICA</v>
          </cell>
          <cell r="H80" t="str">
            <v>COLLETTORI</v>
          </cell>
          <cell r="I80" t="str">
            <v>VARGIU</v>
          </cell>
          <cell r="J80" t="str">
            <v>M4b</v>
          </cell>
        </row>
        <row r="81">
          <cell r="A81" t="str">
            <v>001AMI</v>
          </cell>
          <cell r="B81" t="str">
            <v>Investimenti Amiacque su sedi di proprietà</v>
          </cell>
          <cell r="C81" t="str">
            <v>GENERALE</v>
          </cell>
          <cell r="D81" t="str">
            <v>COMUNI VARI</v>
          </cell>
          <cell r="E81" t="str">
            <v>Attiva</v>
          </cell>
          <cell r="F81" t="str">
            <v>SEDI SECURITY E VARIE</v>
          </cell>
          <cell r="G81" t="str">
            <v>SEDI E SECURITY</v>
          </cell>
          <cell r="H81" t="str">
            <v>SEDI</v>
          </cell>
          <cell r="I81" t="str">
            <v>PIROLO</v>
          </cell>
          <cell r="J81" t="str">
            <v>ALTRO</v>
          </cell>
        </row>
        <row r="82">
          <cell r="A82" t="str">
            <v>9293_10_3</v>
          </cell>
          <cell r="B82" t="str">
            <v>Piano Potenziamento Servizio Fognatura in Comune in Robecchetto con Induno lotto 2</v>
          </cell>
          <cell r="C82" t="str">
            <v>FOGNATURA</v>
          </cell>
          <cell r="D82" t="str">
            <v>ROBECCHETTO CON INDUNO</v>
          </cell>
          <cell r="E82" t="str">
            <v>Attiva</v>
          </cell>
          <cell r="F82" t="str">
            <v>CAP AREA TECNICA</v>
          </cell>
          <cell r="G82" t="str">
            <v>CAP AREA TECNICA</v>
          </cell>
          <cell r="H82" t="str">
            <v>RETI FOGNATURA</v>
          </cell>
          <cell r="I82" t="str">
            <v>VARGIU</v>
          </cell>
          <cell r="J82" t="str">
            <v>M4a</v>
          </cell>
        </row>
        <row r="83">
          <cell r="A83" t="str">
            <v>6949_29</v>
          </cell>
          <cell r="B83" t="str">
            <v>Risanamento della rete fognaria sulle vie italia e de amicis in comune di Rho</v>
          </cell>
          <cell r="C83" t="str">
            <v>FOGNATURA</v>
          </cell>
          <cell r="D83" t="str">
            <v>RHO</v>
          </cell>
          <cell r="E83" t="str">
            <v>Attiva</v>
          </cell>
          <cell r="F83" t="str">
            <v>CAP AREA TECNICA</v>
          </cell>
          <cell r="G83" t="str">
            <v>CAP AREA TECNICA</v>
          </cell>
          <cell r="H83" t="str">
            <v>RETI FOGNATURA</v>
          </cell>
          <cell r="I83" t="str">
            <v>VARGIU</v>
          </cell>
          <cell r="J83" t="str">
            <v>M4a</v>
          </cell>
        </row>
        <row r="84">
          <cell r="A84">
            <v>9318</v>
          </cell>
          <cell r="B84" t="str">
            <v>Robecco - Sesto Struvite</v>
          </cell>
          <cell r="C84" t="str">
            <v>ALTRE ATTIVITA IDRICHE</v>
          </cell>
          <cell r="D84" t="str">
            <v>DEPURATORE ROBECCO SUL NAVIGLIO</v>
          </cell>
          <cell r="E84" t="str">
            <v>Attiva</v>
          </cell>
          <cell r="F84" t="str">
            <v>ECONOMIE CIRCOLARI</v>
          </cell>
          <cell r="G84" t="str">
            <v>ECONOMIA CIRCOLARE IN TARIFFA</v>
          </cell>
          <cell r="H84" t="str">
            <v>ECONOMIA CIRCOLARE IN TARIFFA</v>
          </cell>
          <cell r="I84" t="str">
            <v>VENTURA (Lanuzza)</v>
          </cell>
          <cell r="J84" t="str">
            <v>M5</v>
          </cell>
        </row>
        <row r="85">
          <cell r="A85" t="str">
            <v>6969_AMI</v>
          </cell>
          <cell r="B85" t="str">
            <v>MVV - Interventi di manutenzione straordiaria vasche volano funzionali all'esercizio/sviluppo progetti di ristutturazion</v>
          </cell>
          <cell r="C85" t="str">
            <v>FOGNATURA</v>
          </cell>
          <cell r="D85" t="str">
            <v>COMUNI VARI</v>
          </cell>
          <cell r="E85" t="str">
            <v>Attiva</v>
          </cell>
          <cell r="F85" t="str">
            <v>AMI OPERATION</v>
          </cell>
          <cell r="G85" t="str">
            <v>AMI FOGNATURA</v>
          </cell>
          <cell r="H85" t="str">
            <v>FOG MSTR PROGRAMMATA</v>
          </cell>
          <cell r="I85" t="str">
            <v>LABBADINI</v>
          </cell>
          <cell r="J85" t="str">
            <v>M4b</v>
          </cell>
        </row>
        <row r="86">
          <cell r="A86" t="str">
            <v>9047_SESTO</v>
          </cell>
          <cell r="B86" t="str">
            <v>Manutenzione straordinaria biofor imp. Sesto S.G.</v>
          </cell>
          <cell r="C86" t="str">
            <v>DEPURAZIONE</v>
          </cell>
          <cell r="D86" t="str">
            <v>DEPURATORE SESTO SAN GIOVANNI</v>
          </cell>
          <cell r="E86" t="str">
            <v>Attiva</v>
          </cell>
          <cell r="F86" t="str">
            <v>AMI OPERATION</v>
          </cell>
          <cell r="G86" t="str">
            <v>AMI DEPURAZIONE</v>
          </cell>
          <cell r="H86" t="str">
            <v>DEP MSTR PROGRAMMATA</v>
          </cell>
          <cell r="I86" t="str">
            <v>SCAGLIONE</v>
          </cell>
          <cell r="J86" t="str">
            <v>M6</v>
          </cell>
        </row>
        <row r="87">
          <cell r="A87">
            <v>9672</v>
          </cell>
          <cell r="B87" t="str">
            <v>Verifiche strutturali e rifacimenti edifici e coperture impianti di depurazione di Bresso Pero Bareggio Truccazzano e Canegrate</v>
          </cell>
          <cell r="C87" t="str">
            <v>DEPURAZIONE</v>
          </cell>
          <cell r="D87" t="str">
            <v>COMUNI VARI</v>
          </cell>
          <cell r="E87" t="str">
            <v>Attiva</v>
          </cell>
          <cell r="F87" t="str">
            <v>CAP AREA TECNICA</v>
          </cell>
          <cell r="G87" t="str">
            <v>CAP AREA TECNICA</v>
          </cell>
          <cell r="H87" t="str">
            <v>STRUTTURE</v>
          </cell>
          <cell r="I87" t="str">
            <v>NAVA</v>
          </cell>
          <cell r="J87" t="str">
            <v>M6</v>
          </cell>
        </row>
        <row r="88">
          <cell r="A88" t="str">
            <v>9536_2</v>
          </cell>
          <cell r="B88" t="str">
            <v>Opere di rifacimento e potenziamento rete fognaria vie varie in comune di Besate</v>
          </cell>
          <cell r="C88" t="str">
            <v>FOGNATURA</v>
          </cell>
          <cell r="D88" t="str">
            <v>BESATE</v>
          </cell>
          <cell r="E88" t="str">
            <v>Attiva</v>
          </cell>
          <cell r="F88" t="str">
            <v>CAP AREA TECNICA</v>
          </cell>
          <cell r="G88" t="str">
            <v>CAP AREA TECNICA</v>
          </cell>
          <cell r="H88" t="str">
            <v>RETI FOGNATURA</v>
          </cell>
          <cell r="I88" t="str">
            <v>VARGIU</v>
          </cell>
          <cell r="J88" t="str">
            <v>M4b</v>
          </cell>
        </row>
        <row r="89">
          <cell r="A89">
            <v>5706</v>
          </cell>
          <cell r="B89" t="str">
            <v>Interventi di risanamento e ripristino funzionale collettori Robecco s/Naviglio (2Â° lotto)</v>
          </cell>
          <cell r="C89" t="str">
            <v>FOGNATURA</v>
          </cell>
          <cell r="D89" t="str">
            <v>DEPURATORE ROBECCO SUL NAVIGLIO</v>
          </cell>
          <cell r="E89" t="str">
            <v>Attiva</v>
          </cell>
          <cell r="F89" t="str">
            <v>CAP AREA TECNICA</v>
          </cell>
          <cell r="G89" t="str">
            <v>CAP AREA TECNICA</v>
          </cell>
          <cell r="H89" t="str">
            <v>COLLETTORI</v>
          </cell>
          <cell r="I89" t="str">
            <v>VARGIU</v>
          </cell>
          <cell r="J89" t="str">
            <v>M4b</v>
          </cell>
        </row>
        <row r="90">
          <cell r="A90">
            <v>9345</v>
          </cell>
          <cell r="B90" t="str">
            <v>Motori IE4 Pompe da pozzo settore Acquedotto</v>
          </cell>
          <cell r="C90" t="str">
            <v>ACQUEDOTTO</v>
          </cell>
          <cell r="D90" t="str">
            <v>COMUNI VARI</v>
          </cell>
          <cell r="E90" t="str">
            <v>Attiva</v>
          </cell>
          <cell r="F90" t="str">
            <v>OI</v>
          </cell>
          <cell r="G90" t="str">
            <v>OPERATIONAL INTELLIGENCE</v>
          </cell>
          <cell r="H90" t="str">
            <v>EFFICIENZA ENERGETICA</v>
          </cell>
          <cell r="I90" t="str">
            <v>MUZZATTI</v>
          </cell>
          <cell r="J90" t="str">
            <v>M2</v>
          </cell>
        </row>
        <row r="91">
          <cell r="A91" t="str">
            <v>9046_5</v>
          </cell>
          <cell r="B91" t="str">
            <v>Cassano d'Adda - Inzago - Interconnessione rete idrica lungo Via Padana Superiore SS11</v>
          </cell>
          <cell r="C91" t="str">
            <v>ACQUEDOTTO</v>
          </cell>
          <cell r="D91" t="str">
            <v>CASSANO D'ADDA INZAGO</v>
          </cell>
          <cell r="E91" t="str">
            <v>Attiva</v>
          </cell>
          <cell r="F91" t="str">
            <v>CAP AREA TECNICA</v>
          </cell>
          <cell r="G91" t="str">
            <v>CAP AREA TECNICA</v>
          </cell>
          <cell r="H91" t="str">
            <v>RETI ACQUEDOTTO</v>
          </cell>
          <cell r="I91" t="str">
            <v>VENTURA</v>
          </cell>
          <cell r="J91" t="str">
            <v>M2</v>
          </cell>
        </row>
        <row r="92">
          <cell r="A92" t="str">
            <v>9392_5</v>
          </cell>
          <cell r="B92" t="str">
            <v>Melegnano_Sostituzione reti in fibrocemento vie varie - Lotto 2</v>
          </cell>
          <cell r="C92" t="str">
            <v>ACQUEDOTTO</v>
          </cell>
          <cell r="D92" t="str">
            <v>MELEGNANO</v>
          </cell>
          <cell r="E92" t="str">
            <v>Attiva</v>
          </cell>
          <cell r="F92" t="str">
            <v>CAP AREA TECNICA</v>
          </cell>
          <cell r="G92" t="str">
            <v>CAP AREA TECNICA</v>
          </cell>
          <cell r="H92" t="str">
            <v>RETI ACQUEDOTTO</v>
          </cell>
          <cell r="I92" t="str">
            <v>VENTURA</v>
          </cell>
          <cell r="J92" t="str">
            <v>M1</v>
          </cell>
        </row>
        <row r="93">
          <cell r="A93" t="str">
            <v>9028_2</v>
          </cell>
          <cell r="B93" t="str">
            <v>Potenziamento ed alleggerimento della rete fognaria in comune di Rodano</v>
          </cell>
          <cell r="C93" t="str">
            <v>FOGNATURA</v>
          </cell>
          <cell r="D93" t="str">
            <v>RODANO</v>
          </cell>
          <cell r="E93" t="str">
            <v>Attiva</v>
          </cell>
          <cell r="F93" t="str">
            <v>CAP AREA TECNICA</v>
          </cell>
          <cell r="G93" t="str">
            <v>CAP AREA TECNICA</v>
          </cell>
          <cell r="H93" t="str">
            <v>RETI FOGNATURA</v>
          </cell>
          <cell r="I93" t="str">
            <v>VARGIU</v>
          </cell>
          <cell r="J93" t="str">
            <v>M4b</v>
          </cell>
        </row>
        <row r="94">
          <cell r="A94" t="str">
            <v>9440_2</v>
          </cell>
          <cell r="B94" t="str">
            <v>Opere di alleggerimento di via Bellini a Canegrate ex 9031</v>
          </cell>
          <cell r="C94" t="str">
            <v>FOGNATURA</v>
          </cell>
          <cell r="D94" t="str">
            <v>CANEGRATE</v>
          </cell>
          <cell r="E94" t="str">
            <v>Attiva</v>
          </cell>
          <cell r="F94" t="str">
            <v>CAP AREA TECNICA</v>
          </cell>
          <cell r="G94" t="str">
            <v>CAP AREA TECNICA</v>
          </cell>
          <cell r="H94" t="str">
            <v>RETI FOGNATURA</v>
          </cell>
          <cell r="I94" t="str">
            <v>VARGIU</v>
          </cell>
          <cell r="J94" t="str">
            <v>M4a</v>
          </cell>
        </row>
        <row r="95">
          <cell r="A95" t="str">
            <v>9293_10_4</v>
          </cell>
          <cell r="B95" t="str">
            <v>Piano Potenziamento Servizio Fognatura in Comune in Robecchetto con Induno lotto 3</v>
          </cell>
          <cell r="C95" t="str">
            <v>FOGNATURA</v>
          </cell>
          <cell r="D95" t="str">
            <v>ROBECCHETTO CON INDUNO</v>
          </cell>
          <cell r="E95" t="str">
            <v>Attiva</v>
          </cell>
          <cell r="F95" t="str">
            <v>CAP AREA TECNICA</v>
          </cell>
          <cell r="G95" t="str">
            <v>CAP AREA TECNICA</v>
          </cell>
          <cell r="H95" t="str">
            <v>RETI FOGNATURA</v>
          </cell>
          <cell r="I95" t="str">
            <v>VARGIU</v>
          </cell>
          <cell r="J95" t="str">
            <v>M4a</v>
          </cell>
        </row>
        <row r="96">
          <cell r="A96" t="str">
            <v>9270_1</v>
          </cell>
          <cell r="B96" t="str">
            <v>Risanamento fognatura via dell'Uomo e via Manzoni - Abbiategrasso</v>
          </cell>
          <cell r="C96" t="str">
            <v>FOGNATURA</v>
          </cell>
          <cell r="D96" t="str">
            <v>ABBIATEGRASSO</v>
          </cell>
          <cell r="E96" t="str">
            <v>Attiva</v>
          </cell>
          <cell r="F96" t="str">
            <v>CAP AREA TECNICA</v>
          </cell>
          <cell r="G96" t="str">
            <v>CAP AREA TECNICA</v>
          </cell>
          <cell r="H96" t="str">
            <v>RETI FOGNATURA</v>
          </cell>
          <cell r="I96" t="str">
            <v>VARGIU</v>
          </cell>
          <cell r="J96" t="str">
            <v>M4b</v>
          </cell>
        </row>
        <row r="97">
          <cell r="A97" t="str">
            <v>6978_12</v>
          </cell>
          <cell r="B97" t="str">
            <v>Adeguamento sismico e restauro conservativo del serbatoio pensile in via Dante a Gaggiano</v>
          </cell>
          <cell r="C97" t="str">
            <v>ACQUEDOTTO</v>
          </cell>
          <cell r="D97" t="str">
            <v>GAGGIANO</v>
          </cell>
          <cell r="E97" t="str">
            <v>Attiva</v>
          </cell>
          <cell r="F97" t="str">
            <v>CAP AREA TECNICA</v>
          </cell>
          <cell r="G97" t="str">
            <v>CAP AREA TECNICA</v>
          </cell>
          <cell r="H97" t="str">
            <v>SERBATOI</v>
          </cell>
          <cell r="I97" t="str">
            <v>VENTURA</v>
          </cell>
          <cell r="J97" t="str">
            <v>M2</v>
          </cell>
        </row>
        <row r="98">
          <cell r="A98" t="str">
            <v>6978_9</v>
          </cell>
          <cell r="B98" t="str">
            <v>Serbatoio pensile Basiglio via C. Porta</v>
          </cell>
          <cell r="C98" t="str">
            <v>ACQUEDOTTO</v>
          </cell>
          <cell r="D98" t="str">
            <v>BASIGLIO</v>
          </cell>
          <cell r="E98" t="str">
            <v>Attiva</v>
          </cell>
          <cell r="F98" t="str">
            <v>CAP AREA TECNICA</v>
          </cell>
          <cell r="G98" t="str">
            <v>CAP AREA TECNICA</v>
          </cell>
          <cell r="H98" t="str">
            <v>SERBATOI</v>
          </cell>
          <cell r="I98" t="str">
            <v>VENTURA</v>
          </cell>
          <cell r="J98" t="str">
            <v>M2</v>
          </cell>
        </row>
        <row r="99">
          <cell r="A99" t="str">
            <v>6984_M3</v>
          </cell>
          <cell r="B99" t="str">
            <v>MSA parametrica Amiacque - qualitÃ  dell'acqua erogata - RQTI M3</v>
          </cell>
          <cell r="C99" t="str">
            <v>ACQUEDOTTO</v>
          </cell>
          <cell r="D99" t="str">
            <v>COMUNI VARI</v>
          </cell>
          <cell r="E99" t="str">
            <v>Attiva</v>
          </cell>
          <cell r="F99" t="str">
            <v>AMI OPERATION</v>
          </cell>
          <cell r="G99" t="str">
            <v>AMI ACQUEDOTTO</v>
          </cell>
          <cell r="H99" t="str">
            <v>ACQ MSTR PROGRAMMATA</v>
          </cell>
          <cell r="I99" t="str">
            <v>SALINETTI</v>
          </cell>
          <cell r="J99" t="str">
            <v>M3</v>
          </cell>
        </row>
        <row r="100">
          <cell r="A100">
            <v>9253</v>
          </cell>
          <cell r="B100" t="str">
            <v>CASTANO PRIMO - NOSATE - Interconnessione rete idrica Castano Primo Nosate</v>
          </cell>
          <cell r="C100" t="str">
            <v>ACQUEDOTTO</v>
          </cell>
          <cell r="D100" t="str">
            <v>CASTANO PRIMO NOSATE</v>
          </cell>
          <cell r="E100" t="str">
            <v>Attiva</v>
          </cell>
          <cell r="F100" t="str">
            <v>CAP AREA TECNICA</v>
          </cell>
          <cell r="G100" t="str">
            <v>CAP AREA TECNICA</v>
          </cell>
          <cell r="H100" t="str">
            <v>RETI ACQUEDOTTO</v>
          </cell>
          <cell r="I100" t="str">
            <v>VENTURA</v>
          </cell>
          <cell r="J100" t="str">
            <v>M3</v>
          </cell>
        </row>
        <row r="101">
          <cell r="A101">
            <v>9257</v>
          </cell>
          <cell r="B101" t="str">
            <v>SESTO SG - Potenziamento rete idrica Via Fogagnolo e Via Sardegna</v>
          </cell>
          <cell r="C101" t="str">
            <v>ACQUEDOTTO</v>
          </cell>
          <cell r="D101" t="str">
            <v>SESTO SAN GIOVANNI</v>
          </cell>
          <cell r="E101" t="str">
            <v>Attiva</v>
          </cell>
          <cell r="F101" t="str">
            <v>CAP AREA TECNICA</v>
          </cell>
          <cell r="G101" t="str">
            <v>CAP AREA TECNICA</v>
          </cell>
          <cell r="H101" t="str">
            <v>RETI ACQUEDOTTO</v>
          </cell>
          <cell r="I101" t="str">
            <v>VENTURA</v>
          </cell>
          <cell r="J101" t="str">
            <v>M2</v>
          </cell>
        </row>
        <row r="102">
          <cell r="A102" t="str">
            <v>9507_2</v>
          </cell>
          <cell r="B102" t="str">
            <v>PESCHIERA - Sostituzione reti in vie varie LOTTO 1</v>
          </cell>
          <cell r="C102" t="str">
            <v>ACQUEDOTTO</v>
          </cell>
          <cell r="D102" t="str">
            <v>PESCHIERA BORROMEO</v>
          </cell>
          <cell r="E102" t="str">
            <v>Attiva</v>
          </cell>
          <cell r="F102" t="str">
            <v>CAP AREA TECNICA</v>
          </cell>
          <cell r="G102" t="str">
            <v>CAP AREA TECNICA</v>
          </cell>
          <cell r="H102" t="str">
            <v>RETI ACQUEDOTTO</v>
          </cell>
          <cell r="I102" t="str">
            <v>VENTURA</v>
          </cell>
          <cell r="J102" t="str">
            <v>M1</v>
          </cell>
        </row>
        <row r="103">
          <cell r="A103" t="str">
            <v>5707_3</v>
          </cell>
          <cell r="B103" t="str">
            <v>Manutenzione straordinaria gasometro GA2 presso l'impianto di depurazione di Robecco sul Naviglio</v>
          </cell>
          <cell r="C103" t="str">
            <v>DEPURAZIONE</v>
          </cell>
          <cell r="D103" t="str">
            <v>ROBECCO SUL NAVIGLIO</v>
          </cell>
          <cell r="E103" t="str">
            <v>Attiva</v>
          </cell>
          <cell r="F103" t="str">
            <v>CAP AREA TECNICA</v>
          </cell>
          <cell r="G103" t="str">
            <v>CAP AREA TECNICA</v>
          </cell>
          <cell r="H103" t="str">
            <v>IMPIANTI DEPURAZIONE</v>
          </cell>
          <cell r="I103" t="str">
            <v>VENTURA</v>
          </cell>
          <cell r="J103" t="str">
            <v>M6</v>
          </cell>
        </row>
        <row r="104">
          <cell r="A104">
            <v>9276</v>
          </cell>
          <cell r="B104" t="str">
            <v>Manutenzione palazzine depuratori Intercompany CAP</v>
          </cell>
          <cell r="C104" t="str">
            <v>GENERALE</v>
          </cell>
          <cell r="D104" t="str">
            <v>COMUNI VARI</v>
          </cell>
          <cell r="E104" t="str">
            <v>Attiva</v>
          </cell>
          <cell r="F104" t="str">
            <v>SEDI SECURITY E VARIE</v>
          </cell>
          <cell r="G104" t="str">
            <v>SEDI E SECURITY</v>
          </cell>
          <cell r="H104" t="str">
            <v>SEDI</v>
          </cell>
          <cell r="I104" t="str">
            <v>PIROLO</v>
          </cell>
          <cell r="J104" t="str">
            <v>ALTRO</v>
          </cell>
        </row>
        <row r="105">
          <cell r="A105">
            <v>9308</v>
          </cell>
          <cell r="B105" t="str">
            <v>MSF_2020-2021 MI SII FOG_MSR</v>
          </cell>
          <cell r="C105" t="str">
            <v>FOGNATURA</v>
          </cell>
          <cell r="D105" t="str">
            <v>COMUNI VARI</v>
          </cell>
          <cell r="E105" t="str">
            <v>Attiva</v>
          </cell>
          <cell r="F105" t="str">
            <v>AMI OPERATION</v>
          </cell>
          <cell r="G105" t="str">
            <v>AMI FOGNATURA</v>
          </cell>
          <cell r="H105" t="str">
            <v>FOG MSTR ROTTURA</v>
          </cell>
          <cell r="I105" t="str">
            <v>LABBADINI</v>
          </cell>
          <cell r="J105" t="str">
            <v>M4a</v>
          </cell>
        </row>
        <row r="106">
          <cell r="A106" t="str">
            <v>9293_14</v>
          </cell>
          <cell r="B106" t="str">
            <v>PPSF - Comune di Magenta</v>
          </cell>
          <cell r="C106" t="str">
            <v>FOGNATURA</v>
          </cell>
          <cell r="D106" t="str">
            <v>MAGENTA</v>
          </cell>
          <cell r="E106" t="str">
            <v>Attiva</v>
          </cell>
          <cell r="F106" t="str">
            <v>CAP AREA TECNICA</v>
          </cell>
          <cell r="G106" t="str">
            <v>CAP AREA TECNICA</v>
          </cell>
          <cell r="H106" t="str">
            <v>RETI FOGNATURA</v>
          </cell>
          <cell r="I106" t="str">
            <v>VARGIU</v>
          </cell>
          <cell r="J106" t="str">
            <v>M4a</v>
          </cell>
        </row>
        <row r="107">
          <cell r="A107">
            <v>9350</v>
          </cell>
          <cell r="B107" t="str">
            <v>Efficientamento energetico acquedotto</v>
          </cell>
          <cell r="C107" t="str">
            <v>ACQUEDOTTO</v>
          </cell>
          <cell r="D107" t="str">
            <v>COMUNI VARI</v>
          </cell>
          <cell r="E107" t="str">
            <v>Attiva</v>
          </cell>
          <cell r="F107" t="str">
            <v>OI</v>
          </cell>
          <cell r="G107" t="str">
            <v>OPERATIONAL INTELLIGENCE</v>
          </cell>
          <cell r="H107" t="str">
            <v>EFFICIENZA ENERGETICA</v>
          </cell>
          <cell r="I107" t="str">
            <v>MUZZATTI</v>
          </cell>
          <cell r="J107" t="str">
            <v>M2</v>
          </cell>
        </row>
        <row r="108">
          <cell r="A108" t="str">
            <v>9104_7</v>
          </cell>
          <cell r="B108" t="str">
            <v xml:space="preserve"> Cibersecurity</v>
          </cell>
          <cell r="C108" t="str">
            <v>GENERALE</v>
          </cell>
          <cell r="D108" t="str">
            <v>SEDI</v>
          </cell>
          <cell r="E108" t="str">
            <v>Attiva</v>
          </cell>
          <cell r="F108" t="str">
            <v>IT</v>
          </cell>
          <cell r="G108" t="str">
            <v>INFORMATION TECHNOLOGY</v>
          </cell>
          <cell r="H108" t="str">
            <v>INFORMATION TECHNOLOGY</v>
          </cell>
          <cell r="I108" t="str">
            <v>TESSERA</v>
          </cell>
          <cell r="J108" t="str">
            <v>ALTRO</v>
          </cell>
        </row>
        <row r="109">
          <cell r="A109" t="str">
            <v>9507_3</v>
          </cell>
          <cell r="B109" t="str">
            <v>PESCHIERA - Sostituzione reti in vie varie LOTTO 2</v>
          </cell>
          <cell r="C109" t="str">
            <v>ACQUEDOTTO</v>
          </cell>
          <cell r="D109" t="str">
            <v>PESCHIERA BORROMEO</v>
          </cell>
          <cell r="E109" t="str">
            <v>Attiva</v>
          </cell>
          <cell r="F109" t="str">
            <v>CAP AREA TECNICA</v>
          </cell>
          <cell r="G109" t="str">
            <v>CAP AREA TECNICA</v>
          </cell>
          <cell r="H109" t="str">
            <v>RETI ACQUEDOTTO</v>
          </cell>
          <cell r="I109" t="str">
            <v>VENTURA</v>
          </cell>
          <cell r="J109" t="str">
            <v>M1</v>
          </cell>
        </row>
        <row r="110">
          <cell r="A110" t="str">
            <v>6949_25</v>
          </cell>
          <cell r="B110" t="str">
            <v>Potenziamento rete fognaria via De Gasperi in Motta Visconti</v>
          </cell>
          <cell r="C110" t="str">
            <v>FOGNATURA</v>
          </cell>
          <cell r="D110" t="str">
            <v>MOTTA VISCONTI</v>
          </cell>
          <cell r="E110" t="str">
            <v>Attiva</v>
          </cell>
          <cell r="F110" t="str">
            <v>CAP AREA TECNICA</v>
          </cell>
          <cell r="G110" t="str">
            <v>CAP AREA TECNICA</v>
          </cell>
          <cell r="H110" t="str">
            <v>RETI FOGNATURA</v>
          </cell>
          <cell r="I110" t="str">
            <v>VARGIU</v>
          </cell>
          <cell r="J110" t="str">
            <v>M4a</v>
          </cell>
        </row>
        <row r="111">
          <cell r="A111" t="str">
            <v>9053_2</v>
          </cell>
          <cell r="B111" t="str">
            <v>MSD - Manutenzione straordinaria programmata - Impianto di Pero</v>
          </cell>
          <cell r="C111" t="str">
            <v>DEPURAZIONE</v>
          </cell>
          <cell r="D111" t="str">
            <v>DEPURATORE PERO</v>
          </cell>
          <cell r="E111" t="str">
            <v>Attiva</v>
          </cell>
          <cell r="F111" t="str">
            <v>AMI OPERATION</v>
          </cell>
          <cell r="G111" t="str">
            <v>AMI DEPURAZIONE</v>
          </cell>
          <cell r="H111" t="str">
            <v>DEP MSTR PROGRAMMATA</v>
          </cell>
          <cell r="I111" t="str">
            <v>SCAGLIONE</v>
          </cell>
          <cell r="J111" t="str">
            <v>M6</v>
          </cell>
        </row>
        <row r="112">
          <cell r="A112">
            <v>9255</v>
          </cell>
          <cell r="B112" t="str">
            <v>POZZUOLO MARTESANA - Potenziamento rete idrica Via Carducci, Via Fogazzaro e chiusura anello Via Bellini</v>
          </cell>
          <cell r="C112" t="str">
            <v>ACQUEDOTTO</v>
          </cell>
          <cell r="D112" t="str">
            <v>POZZUOLO MARTESANA</v>
          </cell>
          <cell r="E112" t="str">
            <v>Attiva</v>
          </cell>
          <cell r="F112" t="str">
            <v>CAP AREA TECNICA</v>
          </cell>
          <cell r="G112" t="str">
            <v>CAP AREA TECNICA</v>
          </cell>
          <cell r="H112" t="str">
            <v>RETI ACQUEDOTTO</v>
          </cell>
          <cell r="I112" t="str">
            <v>VENTURA</v>
          </cell>
          <cell r="J112" t="str">
            <v>M2</v>
          </cell>
        </row>
        <row r="113">
          <cell r="A113" t="str">
            <v>9046_8</v>
          </cell>
          <cell r="B113" t="str">
            <v>Completamento interconnessione Pozzuolo-Inzago-Cassano-Vaprio</v>
          </cell>
          <cell r="C113" t="str">
            <v>ACQUEDOTTO</v>
          </cell>
          <cell r="D113" t="str">
            <v>CASSANO D'ADDA</v>
          </cell>
          <cell r="E113" t="str">
            <v>Attiva</v>
          </cell>
          <cell r="F113" t="str">
            <v>CAP AREA TECNICA</v>
          </cell>
          <cell r="G113" t="str">
            <v>CAP AREA TECNICA</v>
          </cell>
          <cell r="H113" t="str">
            <v>DORSALI</v>
          </cell>
          <cell r="I113" t="str">
            <v>VENTURA</v>
          </cell>
          <cell r="J113" t="str">
            <v>M3</v>
          </cell>
        </row>
        <row r="114">
          <cell r="A114" t="str">
            <v>9532_1</v>
          </cell>
          <cell r="B114" t="str">
            <v>Manutenzione straordinaria rete fognaria via Rotondi</v>
          </cell>
          <cell r="C114" t="str">
            <v>FOGNATURA</v>
          </cell>
          <cell r="D114" t="str">
            <v>PADERNO DUGNANO</v>
          </cell>
          <cell r="E114" t="str">
            <v>Attiva</v>
          </cell>
          <cell r="F114" t="str">
            <v>CAP AREA TECNICA</v>
          </cell>
          <cell r="G114" t="str">
            <v>CAP AREA TECNICA</v>
          </cell>
          <cell r="H114" t="str">
            <v>RETI FOGNATURA</v>
          </cell>
          <cell r="I114" t="str">
            <v>VARGIU</v>
          </cell>
          <cell r="J114" t="str">
            <v>M4a</v>
          </cell>
        </row>
        <row r="115">
          <cell r="A115" t="str">
            <v>9664_2</v>
          </cell>
          <cell r="B115" t="str">
            <v>Opere di alleggerimento della rete fognaria in Via Correggio Busto Garolfo</v>
          </cell>
          <cell r="C115" t="str">
            <v>FOGNATURA</v>
          </cell>
          <cell r="D115" t="str">
            <v>BUSTO GAROLFO</v>
          </cell>
          <cell r="E115" t="str">
            <v>Attiva</v>
          </cell>
          <cell r="F115" t="str">
            <v>CAP AREA TECNICA</v>
          </cell>
          <cell r="G115" t="str">
            <v>CAP AREA TECNICA</v>
          </cell>
          <cell r="H115" t="str">
            <v>RETI FOGNATURA</v>
          </cell>
          <cell r="I115" t="str">
            <v>VARGIU</v>
          </cell>
          <cell r="J115" t="str">
            <v>M4a</v>
          </cell>
        </row>
        <row r="116">
          <cell r="A116" t="str">
            <v>002AMI</v>
          </cell>
          <cell r="B116" t="str">
            <v>Laboratorio - macchinari acque potabili - parametrica manutenzione straordinaria  e rinnovo</v>
          </cell>
          <cell r="C116" t="str">
            <v>ACQUEDOTTO</v>
          </cell>
          <cell r="D116" t="str">
            <v>SEDI</v>
          </cell>
          <cell r="E116" t="str">
            <v>Attiva</v>
          </cell>
          <cell r="F116" t="str">
            <v>LABORATORI</v>
          </cell>
          <cell r="G116" t="str">
            <v>INNOVAZIONE &amp; SVILUPPO</v>
          </cell>
          <cell r="H116" t="str">
            <v>LABORATORI</v>
          </cell>
          <cell r="I116" t="str">
            <v>OLIVA</v>
          </cell>
          <cell r="J116" t="str">
            <v>M3</v>
          </cell>
        </row>
        <row r="117">
          <cell r="A117">
            <v>5906</v>
          </cell>
          <cell r="B117" t="str">
            <v>MSD digestore bonificato S. Giuliano Ovest</v>
          </cell>
          <cell r="C117" t="str">
            <v>DEPURAZIONE</v>
          </cell>
          <cell r="D117" t="str">
            <v>DEPURATORE SAN GIULIANO MILANESE OVEST</v>
          </cell>
          <cell r="E117" t="str">
            <v>Attiva</v>
          </cell>
          <cell r="F117" t="str">
            <v>CAP AREA TECNICA</v>
          </cell>
          <cell r="G117" t="str">
            <v>CAP AREA TECNICA</v>
          </cell>
          <cell r="H117" t="str">
            <v>IMPIANTI DEPURAZIONE</v>
          </cell>
          <cell r="I117" t="str">
            <v>VENTURA</v>
          </cell>
          <cell r="J117" t="str">
            <v>M6</v>
          </cell>
        </row>
        <row r="118">
          <cell r="A118" t="str">
            <v>9113_7</v>
          </cell>
          <cell r="B118" t="str">
            <v>Lavori di realizzazione nuovo pozzo singola colonna, impianto di sollevamento e impianto di trattamento in comune di Cas</v>
          </cell>
          <cell r="C118" t="str">
            <v>ACQUEDOTTO</v>
          </cell>
          <cell r="D118" t="str">
            <v>CASARILE</v>
          </cell>
          <cell r="E118" t="str">
            <v>Attiva</v>
          </cell>
          <cell r="F118" t="str">
            <v>CAP AREA TECNICA</v>
          </cell>
          <cell r="G118" t="str">
            <v>CAP AREA TECNICA</v>
          </cell>
          <cell r="H118" t="str">
            <v>IMPIANTI ACQUEDOTTO</v>
          </cell>
          <cell r="I118" t="str">
            <v>VENTURA</v>
          </cell>
          <cell r="J118" t="str">
            <v>M3</v>
          </cell>
        </row>
        <row r="119">
          <cell r="A119" t="str">
            <v>10046_M1</v>
          </cell>
          <cell r="B119" t="str">
            <v>MSAR parametrica Amiacque - Interventi perdite idriche - ATO CMM - RQTI M1</v>
          </cell>
          <cell r="C119" t="str">
            <v>ACQUEDOTTO</v>
          </cell>
          <cell r="D119" t="str">
            <v>COMUNI VARI</v>
          </cell>
          <cell r="E119" t="str">
            <v>Attiva</v>
          </cell>
          <cell r="F119" t="str">
            <v>AMI OPERATION</v>
          </cell>
          <cell r="G119" t="str">
            <v>AMI ACQUEDOTTO</v>
          </cell>
          <cell r="H119" t="str">
            <v>ACQ MSTR ROTTURA</v>
          </cell>
          <cell r="I119" t="str">
            <v>SALINETTI</v>
          </cell>
          <cell r="J119" t="str">
            <v>M1</v>
          </cell>
        </row>
        <row r="120">
          <cell r="A120">
            <v>9529</v>
          </cell>
          <cell r="B120" t="str">
            <v>Alleggerimento rete fognaria Via Modigliani</v>
          </cell>
          <cell r="C120" t="str">
            <v>FOGNATURA</v>
          </cell>
          <cell r="D120" t="str">
            <v>CINISELLO BALSAMO</v>
          </cell>
          <cell r="E120" t="str">
            <v>Attiva</v>
          </cell>
          <cell r="F120" t="str">
            <v>CAP AREA TECNICA</v>
          </cell>
          <cell r="G120" t="str">
            <v>CAP AREA TECNICA</v>
          </cell>
          <cell r="H120" t="str">
            <v>RETI FOGNATURA</v>
          </cell>
          <cell r="I120" t="str">
            <v>VARGIU</v>
          </cell>
          <cell r="J120" t="str">
            <v>M4a</v>
          </cell>
        </row>
        <row r="121">
          <cell r="A121" t="str">
            <v>9125_G</v>
          </cell>
          <cell r="B121" t="str">
            <v>INTERVENTI DI EFFICIENTAMENTO ENERGETICO DEL PROCESSO DEPURATIVO</v>
          </cell>
          <cell r="C121" t="str">
            <v>DEPURAZIONE</v>
          </cell>
          <cell r="D121" t="str">
            <v>COMUNI VARI</v>
          </cell>
          <cell r="E121" t="str">
            <v>Attiva</v>
          </cell>
          <cell r="F121" t="str">
            <v>OI</v>
          </cell>
          <cell r="G121" t="str">
            <v>OPERATIONAL INTELLIGENCE</v>
          </cell>
          <cell r="H121" t="str">
            <v>EFFICIENZA ENERGETICA</v>
          </cell>
          <cell r="I121" t="str">
            <v>MUZZATTI</v>
          </cell>
          <cell r="J121" t="str">
            <v>M6</v>
          </cell>
        </row>
        <row r="122">
          <cell r="A122" t="str">
            <v>6978_49</v>
          </cell>
          <cell r="B122" t="str">
            <v>Demolizione serbatoio pensile Gorgonzola (MI) Via Buonarroti</v>
          </cell>
          <cell r="C122" t="str">
            <v>ACQUEDOTTO</v>
          </cell>
          <cell r="D122" t="str">
            <v>GORGONZOLA</v>
          </cell>
          <cell r="E122" t="str">
            <v>Attiva</v>
          </cell>
          <cell r="F122" t="str">
            <v>CAP AREA TECNICA</v>
          </cell>
          <cell r="G122" t="str">
            <v>CAP AREA TECNICA</v>
          </cell>
          <cell r="H122" t="str">
            <v>SERBATOI</v>
          </cell>
          <cell r="I122" t="str">
            <v>VENTURA</v>
          </cell>
          <cell r="J122" t="str">
            <v>M2</v>
          </cell>
        </row>
        <row r="123">
          <cell r="A123" t="str">
            <v>9507_4</v>
          </cell>
          <cell r="B123" t="str">
            <v>Cinisello Balsamo_Sostituzione reti in vie varie</v>
          </cell>
          <cell r="C123" t="str">
            <v>ACQUEDOTTO</v>
          </cell>
          <cell r="D123" t="str">
            <v>CINISELLO BALSAMO</v>
          </cell>
          <cell r="E123" t="str">
            <v>Attiva</v>
          </cell>
          <cell r="F123" t="str">
            <v>CAP AREA TECNICA</v>
          </cell>
          <cell r="G123" t="str">
            <v>CAP AREA TECNICA</v>
          </cell>
          <cell r="H123" t="str">
            <v>RETI ACQUEDOTTO</v>
          </cell>
          <cell r="I123" t="str">
            <v>VENTURA</v>
          </cell>
          <cell r="J123" t="str">
            <v>M1</v>
          </cell>
        </row>
        <row r="124">
          <cell r="A124" t="str">
            <v>5177_5</v>
          </cell>
          <cell r="B124" t="str">
            <v>Potenziamento reti fognarie  insufficienti nel centro storico di Cologno Monzese</v>
          </cell>
          <cell r="C124" t="str">
            <v>FOGNATURA</v>
          </cell>
          <cell r="D124" t="str">
            <v>COLOGNO MONZESE</v>
          </cell>
          <cell r="E124" t="str">
            <v>Attiva</v>
          </cell>
          <cell r="F124" t="str">
            <v>CAP AREA TECNICA</v>
          </cell>
          <cell r="G124" t="str">
            <v>CAP AREA TECNICA</v>
          </cell>
          <cell r="H124" t="str">
            <v>RETI FOGNATURA</v>
          </cell>
          <cell r="I124" t="str">
            <v>VARGIU</v>
          </cell>
          <cell r="J124" t="str">
            <v>M4a</v>
          </cell>
        </row>
        <row r="125">
          <cell r="A125" t="str">
            <v>6978_16</v>
          </cell>
          <cell r="B125" t="str">
            <v>Nuovo restauro serbatoio pensile</v>
          </cell>
          <cell r="C125" t="str">
            <v>ACQUEDOTTO</v>
          </cell>
          <cell r="D125" t="str">
            <v>PESCHIERA BORROMEO</v>
          </cell>
          <cell r="E125" t="str">
            <v>Attiva</v>
          </cell>
          <cell r="F125" t="str">
            <v>CAP AREA TECNICA</v>
          </cell>
          <cell r="G125" t="str">
            <v>CAP AREA TECNICA</v>
          </cell>
          <cell r="H125" t="str">
            <v>SERBATOI</v>
          </cell>
          <cell r="I125" t="str">
            <v>VENTURA</v>
          </cell>
          <cell r="J125" t="str">
            <v>M2</v>
          </cell>
        </row>
        <row r="126">
          <cell r="A126">
            <v>9667</v>
          </cell>
          <cell r="B126" t="str">
            <v>Spazi comunicazione  interna</v>
          </cell>
          <cell r="C126" t="str">
            <v>ALTRE ATTIVITA IDRICHE</v>
          </cell>
          <cell r="D126" t="str">
            <v>SEDI</v>
          </cell>
          <cell r="E126" t="str">
            <v>Attiva</v>
          </cell>
          <cell r="F126" t="str">
            <v>SEDI SECURITY E VARIE</v>
          </cell>
          <cell r="G126" t="str">
            <v>COMUNICAZIONE</v>
          </cell>
          <cell r="H126" t="str">
            <v>COMUNICAZIONE</v>
          </cell>
          <cell r="I126" t="str">
            <v>COLLE</v>
          </cell>
          <cell r="J126" t="str">
            <v>ALTRO</v>
          </cell>
        </row>
        <row r="127">
          <cell r="A127" t="str">
            <v>9047_2</v>
          </cell>
          <cell r="B127" t="str">
            <v>MSD  Parametrica Amiacque -Manutenzione straordinaria programmmata - soffianti e compressori</v>
          </cell>
          <cell r="C127" t="str">
            <v>DEPURAZIONE</v>
          </cell>
          <cell r="D127" t="str">
            <v>COMUNI VARI</v>
          </cell>
          <cell r="E127" t="str">
            <v>Attiva</v>
          </cell>
          <cell r="F127" t="str">
            <v>AMI OPERATION</v>
          </cell>
          <cell r="G127" t="str">
            <v>AMI DEPURAZIONE</v>
          </cell>
          <cell r="H127" t="str">
            <v>DEP MSTR PROGRAMMATA</v>
          </cell>
          <cell r="I127" t="str">
            <v>SCAGLIONE</v>
          </cell>
          <cell r="J127" t="str">
            <v>M6</v>
          </cell>
        </row>
        <row r="128">
          <cell r="A128" t="str">
            <v>9046_10</v>
          </cell>
          <cell r="B128" t="str">
            <v>Potenziamento rete al servizio dell'impianto via Savonarola</v>
          </cell>
          <cell r="C128" t="str">
            <v>ACQUEDOTTO</v>
          </cell>
          <cell r="D128" t="str">
            <v>ABBIATEGRASSO</v>
          </cell>
          <cell r="E128" t="str">
            <v>Attiva</v>
          </cell>
          <cell r="F128" t="str">
            <v>CAP AREA TECNICA</v>
          </cell>
          <cell r="G128" t="str">
            <v>CAP AREA TECNICA</v>
          </cell>
          <cell r="H128" t="str">
            <v>RETI ACQUEDOTTO</v>
          </cell>
          <cell r="I128" t="str">
            <v>VENTURA</v>
          </cell>
          <cell r="J128" t="str">
            <v>M3</v>
          </cell>
        </row>
        <row r="129">
          <cell r="A129">
            <v>9730</v>
          </cell>
          <cell r="B129" t="str">
            <v>LaserWall</v>
          </cell>
          <cell r="C129" t="str">
            <v>GENERALE</v>
          </cell>
          <cell r="D129" t="str">
            <v>COMUNI VARI</v>
          </cell>
          <cell r="E129" t="str">
            <v>NEW</v>
          </cell>
          <cell r="F129" t="str">
            <v>GESTIONE CLIENTI</v>
          </cell>
          <cell r="G129" t="str">
            <v>GESTIONE CLIENTI</v>
          </cell>
          <cell r="H129" t="str">
            <v>COMUNICAZIONE CLIENTE</v>
          </cell>
          <cell r="I129" t="str">
            <v>BERTANI (Lanuzza)</v>
          </cell>
          <cell r="J129" t="str">
            <v>ALTRO</v>
          </cell>
        </row>
        <row r="130">
          <cell r="A130">
            <v>9512</v>
          </cell>
          <cell r="B130" t="str">
            <v>Pozzi per area a verde, uso industriale e pompe di calore (valorizzazione acqua non potabile)</v>
          </cell>
          <cell r="C130" t="str">
            <v>ALTRE ATTIVITA IDRICHE</v>
          </cell>
          <cell r="D130" t="str">
            <v>COMUNI VARI</v>
          </cell>
          <cell r="E130" t="str">
            <v>Attiva</v>
          </cell>
          <cell r="F130" t="str">
            <v>GESTIONE CLIENTI</v>
          </cell>
          <cell r="G130" t="str">
            <v>GESTIONE CLIENTI</v>
          </cell>
          <cell r="H130" t="str">
            <v>POZZI DI PRIMA FALDA</v>
          </cell>
          <cell r="I130" t="str">
            <v>SPOSITO</v>
          </cell>
          <cell r="J130" t="str">
            <v>M3</v>
          </cell>
        </row>
        <row r="131">
          <cell r="A131" t="str">
            <v>9442_1</v>
          </cell>
          <cell r="B131" t="str">
            <v>San Colombano al Lambro - Ristrutturazione rete fognaria finalizzata alla riduzione acque parassite</v>
          </cell>
          <cell r="C131" t="str">
            <v>FOGNATURA</v>
          </cell>
          <cell r="D131" t="str">
            <v>SAN COLOMBANO AL LAMBRO</v>
          </cell>
          <cell r="E131" t="str">
            <v>Attiva</v>
          </cell>
          <cell r="F131" t="str">
            <v>CAP AREA TECNICA</v>
          </cell>
          <cell r="G131" t="str">
            <v>CAP AREA TECNICA</v>
          </cell>
          <cell r="H131" t="str">
            <v>RETI FOGNATURA</v>
          </cell>
          <cell r="I131" t="str">
            <v>VARGIU</v>
          </cell>
          <cell r="J131" t="str">
            <v>M4a</v>
          </cell>
        </row>
        <row r="132">
          <cell r="A132">
            <v>9533</v>
          </cell>
          <cell r="B132" t="str">
            <v>Relining rete fognaria Via Sabotino ed altre</v>
          </cell>
          <cell r="C132" t="str">
            <v>FOGNATURA</v>
          </cell>
          <cell r="D132" t="str">
            <v>PARABIAGO</v>
          </cell>
          <cell r="E132" t="str">
            <v>Attiva</v>
          </cell>
          <cell r="F132" t="str">
            <v>CAP AREA TECNICA</v>
          </cell>
          <cell r="G132" t="str">
            <v>CAP AREA TECNICA</v>
          </cell>
          <cell r="H132" t="str">
            <v>RETI FOGNATURA</v>
          </cell>
          <cell r="I132" t="str">
            <v>VARGIU</v>
          </cell>
          <cell r="J132" t="str">
            <v>M4a</v>
          </cell>
        </row>
        <row r="133">
          <cell r="A133" t="str">
            <v>9293_21</v>
          </cell>
          <cell r="B133" t="str">
            <v>Piano Potenziamento Servizio Fognatura  in Comune di Cuggiono</v>
          </cell>
          <cell r="C133" t="str">
            <v>FOGNATURA</v>
          </cell>
          <cell r="D133" t="str">
            <v>CUGGIONO</v>
          </cell>
          <cell r="E133" t="str">
            <v>Attiva</v>
          </cell>
          <cell r="F133" t="str">
            <v>CAP AREA TECNICA</v>
          </cell>
          <cell r="G133" t="str">
            <v>CAP AREA TECNICA</v>
          </cell>
          <cell r="H133" t="str">
            <v>RETI FOGNATURA</v>
          </cell>
          <cell r="I133" t="str">
            <v>VARGIU</v>
          </cell>
          <cell r="J133" t="str">
            <v>M4a</v>
          </cell>
        </row>
        <row r="134">
          <cell r="A134" t="str">
            <v>6978_50</v>
          </cell>
          <cell r="B134" t="str">
            <v>restauro serbatoio pensile carpiano</v>
          </cell>
          <cell r="C134" t="str">
            <v>ACQUEDOTTO</v>
          </cell>
          <cell r="D134" t="str">
            <v>CARPIANO</v>
          </cell>
          <cell r="E134" t="str">
            <v>Attiva</v>
          </cell>
          <cell r="F134" t="str">
            <v>CAP AREA TECNICA</v>
          </cell>
          <cell r="G134" t="str">
            <v>CAP AREA TECNICA</v>
          </cell>
          <cell r="H134" t="str">
            <v>SERBATOI</v>
          </cell>
          <cell r="I134" t="str">
            <v>VENTURA</v>
          </cell>
          <cell r="J134" t="str">
            <v>M2</v>
          </cell>
        </row>
        <row r="135">
          <cell r="A135">
            <v>9304</v>
          </cell>
          <cell r="B135" t="str">
            <v>Sesto S.G.- Depuratore Rifacimento completo impianti elettrici e automazione</v>
          </cell>
          <cell r="C135" t="str">
            <v>DEPURAZIONE</v>
          </cell>
          <cell r="D135" t="str">
            <v>DEPURATORE SESTO SAN GIOVANNI</v>
          </cell>
          <cell r="E135" t="str">
            <v>Attiva</v>
          </cell>
          <cell r="F135" t="str">
            <v>OI</v>
          </cell>
          <cell r="G135" t="str">
            <v>OPERATIONAL INTELLIGENCE</v>
          </cell>
          <cell r="H135" t="str">
            <v>EFFICIENZA ENERGETICA</v>
          </cell>
          <cell r="I135" t="str">
            <v>MUZZATTI</v>
          </cell>
          <cell r="J135" t="str">
            <v>M6</v>
          </cell>
        </row>
        <row r="136">
          <cell r="A136">
            <v>9518</v>
          </cell>
          <cell r="B136" t="str">
            <v>TOTAL AUTOMATION</v>
          </cell>
          <cell r="C136" t="str">
            <v>DEPURAZIONE</v>
          </cell>
          <cell r="D136" t="str">
            <v>COMUNI VARI</v>
          </cell>
          <cell r="E136" t="str">
            <v>Attiva</v>
          </cell>
          <cell r="F136" t="str">
            <v>OI</v>
          </cell>
          <cell r="G136" t="str">
            <v>OPERATIONAL INTELLIGENCE</v>
          </cell>
          <cell r="H136" t="str">
            <v>TELECONTROLLO</v>
          </cell>
          <cell r="I136" t="str">
            <v>MUZZATTI</v>
          </cell>
          <cell r="J136" t="str">
            <v>M6</v>
          </cell>
        </row>
        <row r="137">
          <cell r="A137">
            <v>9511</v>
          </cell>
          <cell r="B137" t="str">
            <v>Interventi relaining reti acquedottistiche - parametrica</v>
          </cell>
          <cell r="C137" t="str">
            <v>ACQUEDOTTO</v>
          </cell>
          <cell r="D137" t="str">
            <v>COMUNI VARI</v>
          </cell>
          <cell r="E137" t="str">
            <v>Attiva</v>
          </cell>
          <cell r="F137" t="str">
            <v>CAP AREA TECNICA</v>
          </cell>
          <cell r="G137" t="str">
            <v>CAP AREA TECNICA</v>
          </cell>
          <cell r="H137" t="str">
            <v>RETI ACQUEDOTTO</v>
          </cell>
          <cell r="I137" t="str">
            <v>VENTURA</v>
          </cell>
          <cell r="J137" t="str">
            <v>M1</v>
          </cell>
        </row>
        <row r="138">
          <cell r="A138" t="str">
            <v>9507_7</v>
          </cell>
          <cell r="B138" t="str">
            <v>Locate Triulzi – Sostituzione reti in vie varie – Lotto 1</v>
          </cell>
          <cell r="C138" t="str">
            <v>ACQUEDOTTO</v>
          </cell>
          <cell r="D138" t="str">
            <v>LOCATE TRIULZI</v>
          </cell>
          <cell r="E138" t="str">
            <v>Attiva</v>
          </cell>
          <cell r="F138" t="str">
            <v>CAP AREA TECNICA</v>
          </cell>
          <cell r="G138" t="str">
            <v>CAP AREA TECNICA</v>
          </cell>
          <cell r="H138" t="str">
            <v>RETI ACQUEDOTTO</v>
          </cell>
          <cell r="I138" t="str">
            <v>VENTURA</v>
          </cell>
          <cell r="J138" t="str">
            <v>M1</v>
          </cell>
        </row>
        <row r="139">
          <cell r="A139" t="str">
            <v>9047_I</v>
          </cell>
          <cell r="B139" t="str">
            <v>Sostituzione classificatori sabbie linea 1</v>
          </cell>
          <cell r="C139" t="str">
            <v>DEPURAZIONE</v>
          </cell>
          <cell r="D139" t="str">
            <v>DEPURATORE PESCHIERA BORROMEO</v>
          </cell>
          <cell r="E139" t="str">
            <v>Attiva</v>
          </cell>
          <cell r="F139" t="str">
            <v>AMI OPERATION</v>
          </cell>
          <cell r="G139" t="str">
            <v>AMI DEPURAZIONE</v>
          </cell>
          <cell r="H139" t="str">
            <v>DEP MSTR PROGRAMMATA</v>
          </cell>
          <cell r="I139" t="str">
            <v>SCAGLIONE</v>
          </cell>
          <cell r="J139" t="str">
            <v>M6</v>
          </cell>
        </row>
        <row r="140">
          <cell r="A140" t="str">
            <v>9399_SEDI CAP</v>
          </cell>
          <cell r="B140" t="str">
            <v>Manutenzioni sedi CAP</v>
          </cell>
          <cell r="C140" t="str">
            <v>GENERALE</v>
          </cell>
          <cell r="D140" t="str">
            <v>SEDI</v>
          </cell>
          <cell r="E140" t="str">
            <v>Attiva</v>
          </cell>
          <cell r="F140" t="str">
            <v>SEDI SECURITY E VARIE</v>
          </cell>
          <cell r="G140" t="str">
            <v>SEDI E SECURITY</v>
          </cell>
          <cell r="H140" t="str">
            <v>SEDI</v>
          </cell>
          <cell r="I140" t="str">
            <v>PIROLO</v>
          </cell>
          <cell r="J140" t="str">
            <v>ALTRO</v>
          </cell>
        </row>
        <row r="141">
          <cell r="A141" t="str">
            <v>9291_2</v>
          </cell>
          <cell r="B141" t="str">
            <v>Grigliatura e impermeabilizzazione by-pass depuratore di Truccazzano</v>
          </cell>
          <cell r="C141" t="str">
            <v>DEPURAZIONE</v>
          </cell>
          <cell r="D141" t="str">
            <v>DEPURATORE TRUCCAZZANO D'ADDA</v>
          </cell>
          <cell r="E141" t="str">
            <v>Attiva</v>
          </cell>
          <cell r="F141" t="str">
            <v>CAP AREA TECNICA</v>
          </cell>
          <cell r="G141" t="str">
            <v>CAP AREA TECNICA</v>
          </cell>
          <cell r="H141" t="str">
            <v>IMPIANTI DEPURAZIONE</v>
          </cell>
          <cell r="I141" t="str">
            <v>VENTURA</v>
          </cell>
          <cell r="J141" t="str">
            <v>M6</v>
          </cell>
        </row>
        <row r="142">
          <cell r="A142" t="str">
            <v>6985_ALL_NEW</v>
          </cell>
          <cell r="B142" t="str">
            <v>MSF parametrica Amiacque - Normalizzazione allacciamenti</v>
          </cell>
          <cell r="C142" t="str">
            <v>FOGNATURA</v>
          </cell>
          <cell r="D142" t="str">
            <v>COMUNI VARI</v>
          </cell>
          <cell r="E142" t="str">
            <v>Attiva</v>
          </cell>
          <cell r="F142" t="str">
            <v>AMI OPERATION</v>
          </cell>
          <cell r="G142" t="str">
            <v>AMI FOGNATURA</v>
          </cell>
          <cell r="H142" t="str">
            <v>FOG MSTR PROGRAMMATA</v>
          </cell>
          <cell r="I142" t="str">
            <v>LABBADINI</v>
          </cell>
          <cell r="J142" t="str">
            <v>M4a</v>
          </cell>
        </row>
        <row r="143">
          <cell r="A143" t="str">
            <v>6969_B</v>
          </cell>
          <cell r="B143" t="str">
            <v>Sostituzione e/o ricostruzione di macchinari o componenti significativi degli impianti esistenti Vasche + sollevamenti</v>
          </cell>
          <cell r="C143" t="str">
            <v>FOGNATURA</v>
          </cell>
          <cell r="D143" t="str">
            <v>COMUNI VARI</v>
          </cell>
          <cell r="E143" t="str">
            <v>Attiva</v>
          </cell>
          <cell r="F143" t="str">
            <v>AMI OPERATION</v>
          </cell>
          <cell r="G143" t="str">
            <v>AMI FOGNATURA</v>
          </cell>
          <cell r="H143" t="str">
            <v>FOG MSTR PROGRAMMATA</v>
          </cell>
          <cell r="I143" t="str">
            <v>LABBADINI</v>
          </cell>
          <cell r="J143" t="str">
            <v>M4a</v>
          </cell>
        </row>
        <row r="144">
          <cell r="A144" t="str">
            <v>9507_8</v>
          </cell>
          <cell r="B144" t="str">
            <v>Locate Triulzi – Sostituzione reti in vie varie – Lotto 2</v>
          </cell>
          <cell r="C144" t="str">
            <v>ACQUEDOTTO</v>
          </cell>
          <cell r="D144" t="str">
            <v>LOCATE TRIULZI</v>
          </cell>
          <cell r="E144" t="str">
            <v>Attiva</v>
          </cell>
          <cell r="F144" t="str">
            <v>CAP AREA TECNICA</v>
          </cell>
          <cell r="G144" t="str">
            <v>CAP AREA TECNICA</v>
          </cell>
          <cell r="H144" t="str">
            <v>RETI ACQUEDOTTO</v>
          </cell>
          <cell r="I144" t="str">
            <v>VENTURA</v>
          </cell>
          <cell r="J144" t="str">
            <v>M1</v>
          </cell>
        </row>
        <row r="145">
          <cell r="A145">
            <v>9265</v>
          </cell>
          <cell r="B145" t="str">
            <v>Ristrutturazione rete fognaria Via Milite Ignoto - Lacchiarella</v>
          </cell>
          <cell r="C145" t="str">
            <v>FOGNATURA</v>
          </cell>
          <cell r="D145" t="str">
            <v>LACCHIARELLA</v>
          </cell>
          <cell r="E145" t="str">
            <v>Attiva</v>
          </cell>
          <cell r="F145" t="str">
            <v>CAP AREA TECNICA</v>
          </cell>
          <cell r="G145" t="str">
            <v>CAP AREA TECNICA</v>
          </cell>
          <cell r="H145" t="str">
            <v>RETI FOGNATURA</v>
          </cell>
          <cell r="I145" t="str">
            <v>VARGIU</v>
          </cell>
          <cell r="J145" t="str">
            <v>M4a</v>
          </cell>
        </row>
        <row r="146">
          <cell r="A146" t="str">
            <v>9293_20</v>
          </cell>
          <cell r="B146" t="str">
            <v>Piano Potenziamento Servizio Fognatura  in Comune di Legnano</v>
          </cell>
          <cell r="C146" t="str">
            <v>FOGNATURA</v>
          </cell>
          <cell r="D146" t="str">
            <v>LEGNANO</v>
          </cell>
          <cell r="E146" t="str">
            <v>Attiva</v>
          </cell>
          <cell r="F146" t="str">
            <v>CAP AREA TECNICA</v>
          </cell>
          <cell r="G146" t="str">
            <v>CAP AREA TECNICA</v>
          </cell>
          <cell r="H146" t="str">
            <v>RETI FOGNATURA</v>
          </cell>
          <cell r="I146" t="str">
            <v>VARGIU</v>
          </cell>
          <cell r="J146" t="str">
            <v>M4a</v>
          </cell>
        </row>
        <row r="147">
          <cell r="A147" t="str">
            <v>9293_13</v>
          </cell>
          <cell r="B147" t="str">
            <v>Piano di potenziamento servizio fognatura in Comune di Marcallo con Casone</v>
          </cell>
          <cell r="C147" t="str">
            <v>FOGNATURA</v>
          </cell>
          <cell r="D147" t="str">
            <v>MARCALLO CON CASONE</v>
          </cell>
          <cell r="E147" t="str">
            <v>Attiva</v>
          </cell>
          <cell r="F147" t="str">
            <v>CAP AREA TECNICA</v>
          </cell>
          <cell r="G147" t="str">
            <v>CAP AREA TECNICA</v>
          </cell>
          <cell r="H147" t="str">
            <v>RETI FOGNATURA</v>
          </cell>
          <cell r="I147" t="str">
            <v>VARGIU</v>
          </cell>
          <cell r="J147" t="str">
            <v>M4a</v>
          </cell>
        </row>
        <row r="148">
          <cell r="A148">
            <v>9343</v>
          </cell>
          <cell r="B148" t="str">
            <v>Truccazano - Depuratore revamping impianti elettrici</v>
          </cell>
          <cell r="C148" t="str">
            <v>DEPURAZIONE</v>
          </cell>
          <cell r="D148" t="str">
            <v>DEPURATORE TRUCCAZZANO D'ADDA</v>
          </cell>
          <cell r="E148" t="str">
            <v>Attiva</v>
          </cell>
          <cell r="F148" t="str">
            <v>OI</v>
          </cell>
          <cell r="G148" t="str">
            <v>OPERATIONAL INTELLIGENCE</v>
          </cell>
          <cell r="H148" t="str">
            <v>EFFICIENZA ENERGETICA</v>
          </cell>
          <cell r="I148" t="str">
            <v>MUZZATTI</v>
          </cell>
          <cell r="J148" t="str">
            <v>M6</v>
          </cell>
        </row>
        <row r="149">
          <cell r="A149" t="str">
            <v>9104_4</v>
          </cell>
          <cell r="B149" t="str">
            <v>Datawarehouse RQTI</v>
          </cell>
          <cell r="C149" t="str">
            <v>GENERALE</v>
          </cell>
          <cell r="D149" t="str">
            <v>SEDI</v>
          </cell>
          <cell r="E149" t="str">
            <v>Attiva</v>
          </cell>
          <cell r="F149" t="str">
            <v>IT</v>
          </cell>
          <cell r="G149" t="str">
            <v>INFORMATION TECHNOLOGY</v>
          </cell>
          <cell r="H149" t="str">
            <v>INFORMATION TECHNOLOGY</v>
          </cell>
          <cell r="I149" t="str">
            <v>TESSERA</v>
          </cell>
          <cell r="J149" t="str">
            <v>M1</v>
          </cell>
        </row>
        <row r="150">
          <cell r="A150">
            <v>9439</v>
          </cell>
          <cell r="B150" t="str">
            <v>Piano di riassetto agglomerato di Truccazzano</v>
          </cell>
          <cell r="C150" t="str">
            <v>FOGNATURA</v>
          </cell>
          <cell r="D150" t="str">
            <v>DEPURATORE TRUCCAZZANO D'ADDA</v>
          </cell>
          <cell r="E150" t="str">
            <v>Attiva</v>
          </cell>
          <cell r="F150" t="str">
            <v>CAP AREA TECNICA</v>
          </cell>
          <cell r="G150" t="str">
            <v>CAP AREA TECNICA</v>
          </cell>
          <cell r="H150" t="str">
            <v>COLLETTORI</v>
          </cell>
          <cell r="I150" t="str">
            <v>VARGIU</v>
          </cell>
          <cell r="J150" t="str">
            <v>M4b</v>
          </cell>
        </row>
        <row r="151">
          <cell r="A151">
            <v>5164</v>
          </cell>
          <cell r="B151" t="str">
            <v>dorsale di distribuzione da pozzi Cornaredo a Pero, Rho, Paderno ed altri</v>
          </cell>
          <cell r="C151" t="str">
            <v>ACQUEDOTTO</v>
          </cell>
          <cell r="D151" t="str">
            <v>CENTRALE DI CORNAREDO</v>
          </cell>
          <cell r="E151" t="str">
            <v>Attiva</v>
          </cell>
          <cell r="F151" t="str">
            <v>CAP AREA TECNICA</v>
          </cell>
          <cell r="G151" t="str">
            <v>CAP AREA TECNICA</v>
          </cell>
          <cell r="H151" t="str">
            <v>DORSALI</v>
          </cell>
          <cell r="I151" t="str">
            <v>VENTURA</v>
          </cell>
          <cell r="J151" t="str">
            <v>M3</v>
          </cell>
        </row>
        <row r="152">
          <cell r="A152" t="str">
            <v>6978_11A_bis</v>
          </cell>
          <cell r="B152" t="str">
            <v>Nuovi pozzi a servizio della centrale di San Colombano</v>
          </cell>
          <cell r="C152" t="str">
            <v>ACQUEDOTTO</v>
          </cell>
          <cell r="D152" t="str">
            <v>SAN COLOMBANO AL LAMBRO</v>
          </cell>
          <cell r="E152" t="str">
            <v>Attiva</v>
          </cell>
          <cell r="F152" t="str">
            <v>CAP AREA TECNICA</v>
          </cell>
          <cell r="G152" t="str">
            <v>CAP AREA TECNICA</v>
          </cell>
          <cell r="H152" t="str">
            <v>CENTRALI CON DORSALI</v>
          </cell>
          <cell r="I152" t="str">
            <v>VENTURA</v>
          </cell>
          <cell r="J152" t="str">
            <v>M3</v>
          </cell>
        </row>
        <row r="153">
          <cell r="A153">
            <v>5691</v>
          </cell>
          <cell r="B153" t="str">
            <v>interventi ambientali 2Â° lotto Bresso</v>
          </cell>
          <cell r="C153" t="str">
            <v>DEPURAZIONE</v>
          </cell>
          <cell r="D153" t="str">
            <v>DEPURATORE BRESSO</v>
          </cell>
          <cell r="E153" t="str">
            <v>Attiva</v>
          </cell>
          <cell r="F153" t="str">
            <v>CAP AREA TECNICA</v>
          </cell>
          <cell r="G153" t="str">
            <v>CAP AREA TECNICA</v>
          </cell>
          <cell r="H153" t="str">
            <v>IMPIANTI DEPURAZIONE</v>
          </cell>
          <cell r="I153" t="str">
            <v>VENTURA</v>
          </cell>
          <cell r="J153" t="str">
            <v>M6</v>
          </cell>
        </row>
        <row r="154">
          <cell r="A154" t="str">
            <v>9507_9</v>
          </cell>
          <cell r="B154" t="str">
            <v>Sostituzione reti per riduzione perdite in varie vie - Lotto 1</v>
          </cell>
          <cell r="C154" t="str">
            <v>ACQUEDOTTO</v>
          </cell>
          <cell r="D154" t="str">
            <v>OPERA</v>
          </cell>
          <cell r="E154" t="str">
            <v>Attiva</v>
          </cell>
          <cell r="F154" t="str">
            <v>CAP AREA TECNICA</v>
          </cell>
          <cell r="G154" t="str">
            <v>CAP AREA TECNICA</v>
          </cell>
          <cell r="H154" t="str">
            <v>RETI ACQUEDOTTO</v>
          </cell>
          <cell r="I154" t="str">
            <v>VENTURA</v>
          </cell>
          <cell r="J154" t="str">
            <v>M1</v>
          </cell>
        </row>
        <row r="155">
          <cell r="A155" t="str">
            <v>6942_D</v>
          </cell>
          <cell r="B155" t="str">
            <v>telecontrollo impianti tecnologici afferenti il ciclo idrico integrato di Cap Holding 2016-2020</v>
          </cell>
          <cell r="C155" t="str">
            <v>DEPURAZIONE</v>
          </cell>
          <cell r="D155" t="str">
            <v>COMUNI VARI</v>
          </cell>
          <cell r="E155" t="str">
            <v>Attiva</v>
          </cell>
          <cell r="F155" t="str">
            <v>OI</v>
          </cell>
          <cell r="G155" t="str">
            <v>OPERATIONAL INTELLIGENCE</v>
          </cell>
          <cell r="H155" t="str">
            <v>TELECONTROLLO</v>
          </cell>
          <cell r="I155" t="str">
            <v>MUZZATTI</v>
          </cell>
          <cell r="J155" t="str">
            <v>M6</v>
          </cell>
        </row>
        <row r="156">
          <cell r="A156" t="str">
            <v>9293_22</v>
          </cell>
          <cell r="B156" t="str">
            <v>Piano Potenziamento Servizio Fognatura  in Comune di Buscate</v>
          </cell>
          <cell r="C156" t="str">
            <v>FOGNATURA</v>
          </cell>
          <cell r="D156" t="str">
            <v>BUSCATE</v>
          </cell>
          <cell r="E156" t="str">
            <v>Attiva</v>
          </cell>
          <cell r="F156" t="str">
            <v>CAP AREA TECNICA</v>
          </cell>
          <cell r="G156" t="str">
            <v>CAP AREA TECNICA</v>
          </cell>
          <cell r="H156" t="str">
            <v>RETI FOGNATURA</v>
          </cell>
          <cell r="I156" t="str">
            <v>VARGIU</v>
          </cell>
          <cell r="J156" t="str">
            <v>M4a</v>
          </cell>
        </row>
        <row r="157">
          <cell r="A157">
            <v>5372</v>
          </cell>
          <cell r="B157" t="str">
            <v>lavori di realizzazione nuovo pozzo in comune di Cusago - viale Lombardia</v>
          </cell>
          <cell r="C157" t="str">
            <v>ACQUEDOTTO</v>
          </cell>
          <cell r="D157" t="str">
            <v>CUSAGO</v>
          </cell>
          <cell r="E157" t="str">
            <v>Attiva</v>
          </cell>
          <cell r="F157" t="str">
            <v>CAP AREA TECNICA</v>
          </cell>
          <cell r="G157" t="str">
            <v>CAP AREA TECNICA</v>
          </cell>
          <cell r="H157" t="str">
            <v>IMPIANTI ACQUEDOTTO</v>
          </cell>
          <cell r="I157" t="str">
            <v>VENTURA</v>
          </cell>
          <cell r="J157" t="str">
            <v>M3</v>
          </cell>
        </row>
        <row r="158">
          <cell r="A158">
            <v>9046</v>
          </cell>
          <cell r="B158" t="str">
            <v>MSA Interventi urgenti (nitrati e altro) a cura di CAP Holding</v>
          </cell>
          <cell r="C158" t="str">
            <v>ACQUEDOTTO</v>
          </cell>
          <cell r="D158" t="str">
            <v>COMUNI VARI</v>
          </cell>
          <cell r="E158" t="str">
            <v>Attiva</v>
          </cell>
          <cell r="F158" t="str">
            <v>CAP AREA TECNICA</v>
          </cell>
          <cell r="G158" t="str">
            <v>CAP AREA TECNICA</v>
          </cell>
          <cell r="H158" t="str">
            <v>RETI ACQUEDOTTO</v>
          </cell>
          <cell r="I158" t="str">
            <v>VENTURA</v>
          </cell>
          <cell r="J158" t="str">
            <v>M3</v>
          </cell>
        </row>
        <row r="159">
          <cell r="A159" t="str">
            <v>9507_10</v>
          </cell>
          <cell r="B159" t="str">
            <v>Sostituzione reti per riduzione perdite in varie vie - Lotto 2</v>
          </cell>
          <cell r="C159" t="str">
            <v>ACQUEDOTTO</v>
          </cell>
          <cell r="D159" t="str">
            <v>OPERA</v>
          </cell>
          <cell r="E159" t="str">
            <v>Attiva</v>
          </cell>
          <cell r="F159" t="str">
            <v>CAP AREA TECNICA</v>
          </cell>
          <cell r="G159" t="str">
            <v>CAP AREA TECNICA</v>
          </cell>
          <cell r="H159" t="str">
            <v>RETI ACQUEDOTTO</v>
          </cell>
          <cell r="I159" t="str">
            <v>VENTURA</v>
          </cell>
          <cell r="J159" t="str">
            <v>M1</v>
          </cell>
        </row>
        <row r="160">
          <cell r="A160" t="str">
            <v>9619_5</v>
          </cell>
          <cell r="B160" t="str">
            <v>Vasca a testa impianto Bareggio</v>
          </cell>
          <cell r="C160" t="str">
            <v>DEPURAZIONE</v>
          </cell>
          <cell r="D160" t="str">
            <v>DEPURATORE BAREGGIO</v>
          </cell>
          <cell r="E160" t="str">
            <v>Attiva</v>
          </cell>
          <cell r="F160" t="str">
            <v>CAP AREA TECNICA</v>
          </cell>
          <cell r="G160" t="str">
            <v>CAP AREA TECNICA</v>
          </cell>
          <cell r="H160" t="str">
            <v>VASCHE VOLANO DEPURAZIONE</v>
          </cell>
          <cell r="I160" t="str">
            <v>VENTURA</v>
          </cell>
          <cell r="J160" t="str">
            <v>M4b</v>
          </cell>
        </row>
        <row r="161">
          <cell r="A161">
            <v>6632</v>
          </cell>
          <cell r="B161" t="str">
            <v>progetto PIA (settore Geologia)</v>
          </cell>
          <cell r="C161" t="str">
            <v>ACQUEDOTTO</v>
          </cell>
          <cell r="D161" t="str">
            <v>COMUNI VARI</v>
          </cell>
          <cell r="E161" t="str">
            <v>Attiva</v>
          </cell>
          <cell r="F161" t="str">
            <v>LABORATORI</v>
          </cell>
          <cell r="G161" t="str">
            <v>INNOVAZIONE &amp; SVILUPPO</v>
          </cell>
          <cell r="H161" t="str">
            <v>PIA</v>
          </cell>
          <cell r="I161" t="str">
            <v>OLIVA</v>
          </cell>
          <cell r="J161" t="str">
            <v>M3</v>
          </cell>
        </row>
        <row r="162">
          <cell r="A162">
            <v>5722</v>
          </cell>
          <cell r="B162" t="str">
            <v>Riqualificazione area e vasche di spagliamento + opere di manutenzione straordinaria Vanzaghello (modifica dello</v>
          </cell>
          <cell r="C162" t="str">
            <v>FOGNATURA</v>
          </cell>
          <cell r="D162" t="str">
            <v>VANZAGHELLO</v>
          </cell>
          <cell r="E162" t="str">
            <v>Attiva</v>
          </cell>
          <cell r="F162" t="str">
            <v>CAP AREA TECNICA</v>
          </cell>
          <cell r="G162" t="str">
            <v>CAP AREA TECNICA</v>
          </cell>
          <cell r="H162" t="str">
            <v>VASCHE VOLANO</v>
          </cell>
          <cell r="I162" t="str">
            <v>VARGIU</v>
          </cell>
          <cell r="J162" t="str">
            <v>M4b</v>
          </cell>
        </row>
        <row r="163">
          <cell r="A163">
            <v>9269</v>
          </cell>
          <cell r="B163" t="str">
            <v>Rozzano -  Potenziamento rete fognaria Via da Vinci e Via Manzoni -  Rozzano</v>
          </cell>
          <cell r="C163" t="str">
            <v>FOGNATURA</v>
          </cell>
          <cell r="D163" t="str">
            <v>ROZZANO</v>
          </cell>
          <cell r="E163" t="str">
            <v>Attiva</v>
          </cell>
          <cell r="F163" t="str">
            <v>CAP AREA TECNICA</v>
          </cell>
          <cell r="G163" t="str">
            <v>CAP AREA TECNICA</v>
          </cell>
          <cell r="H163" t="str">
            <v>RETI FOGNATURA</v>
          </cell>
          <cell r="I163" t="str">
            <v>VARGIU</v>
          </cell>
          <cell r="J163" t="str">
            <v>M4a</v>
          </cell>
        </row>
        <row r="164">
          <cell r="A164" t="str">
            <v>6978_17</v>
          </cell>
          <cell r="B164" t="str">
            <v>Nuovo restauro serbatoio pensile</v>
          </cell>
          <cell r="C164" t="str">
            <v>ACQUEDOTTO</v>
          </cell>
          <cell r="D164" t="str">
            <v>TREZZANO ROSA</v>
          </cell>
          <cell r="E164" t="str">
            <v>Attiva</v>
          </cell>
          <cell r="F164" t="str">
            <v>CAP AREA TECNICA</v>
          </cell>
          <cell r="G164" t="str">
            <v>CAP AREA TECNICA</v>
          </cell>
          <cell r="H164" t="str">
            <v>SERBATOI</v>
          </cell>
          <cell r="I164" t="str">
            <v>VENTURA</v>
          </cell>
          <cell r="J164" t="str">
            <v>M2</v>
          </cell>
        </row>
        <row r="165">
          <cell r="A165">
            <v>6984</v>
          </cell>
          <cell r="B165" t="str">
            <v>MSA parametrica Amiacque - Manutenzione straordinaria programmmata - ATO CMM MB</v>
          </cell>
          <cell r="C165" t="str">
            <v>ACQUEDOTTO</v>
          </cell>
          <cell r="D165" t="str">
            <v>COMUNI VARI</v>
          </cell>
          <cell r="E165" t="str">
            <v>Attiva</v>
          </cell>
          <cell r="F165" t="str">
            <v>AMI OPERATION</v>
          </cell>
          <cell r="G165" t="str">
            <v>AMI ACQUEDOTTO</v>
          </cell>
          <cell r="H165" t="str">
            <v>ACQ MSTR PROGRAMMATA</v>
          </cell>
          <cell r="I165" t="str">
            <v>SALINETTI</v>
          </cell>
          <cell r="J165" t="str">
            <v>M3</v>
          </cell>
        </row>
        <row r="166">
          <cell r="A166">
            <v>9315</v>
          </cell>
          <cell r="B166" t="str">
            <v>Vasca di laminazione Paderno - River Park</v>
          </cell>
          <cell r="C166" t="str">
            <v>FOGNATURA</v>
          </cell>
          <cell r="D166" t="str">
            <v>PADERNO DUGNANO</v>
          </cell>
          <cell r="E166" t="str">
            <v>Attiva</v>
          </cell>
          <cell r="F166" t="str">
            <v>CAP AREA TECNICA</v>
          </cell>
          <cell r="G166" t="str">
            <v>CAP AREA TECNICA</v>
          </cell>
          <cell r="H166" t="str">
            <v>VASCHE VOLANO</v>
          </cell>
          <cell r="I166" t="str">
            <v>VARGIU</v>
          </cell>
          <cell r="J166" t="str">
            <v>M4b</v>
          </cell>
        </row>
        <row r="167">
          <cell r="A167" t="str">
            <v>9293_26</v>
          </cell>
          <cell r="B167" t="str">
            <v>Piano Potenziamento Servizio Fognatura  in Comune di Rho</v>
          </cell>
          <cell r="C167" t="str">
            <v>FOGNATURA</v>
          </cell>
          <cell r="D167" t="str">
            <v>RHO</v>
          </cell>
          <cell r="E167" t="str">
            <v>Attiva</v>
          </cell>
          <cell r="F167" t="str">
            <v>CAP AREA TECNICA</v>
          </cell>
          <cell r="G167" t="str">
            <v>CAP AREA TECNICA</v>
          </cell>
          <cell r="H167" t="str">
            <v>RETI FOGNATURA</v>
          </cell>
          <cell r="I167" t="str">
            <v>VARGIU</v>
          </cell>
          <cell r="J167" t="str">
            <v>M4a</v>
          </cell>
        </row>
        <row r="168">
          <cell r="A168" t="str">
            <v>9104_2</v>
          </cell>
          <cell r="B168" t="str">
            <v>Applicativo Oracle Primavera</v>
          </cell>
          <cell r="C168" t="str">
            <v>GENERALE</v>
          </cell>
          <cell r="D168" t="str">
            <v>SEDI</v>
          </cell>
          <cell r="E168" t="str">
            <v>Attiva</v>
          </cell>
          <cell r="F168" t="str">
            <v>IT</v>
          </cell>
          <cell r="G168" t="str">
            <v>INFORMATION TECHNOLOGY</v>
          </cell>
          <cell r="H168" t="str">
            <v>INFORMATION TECHNOLOGY</v>
          </cell>
          <cell r="I168" t="str">
            <v>TESSERA</v>
          </cell>
          <cell r="J168" t="str">
            <v>M6</v>
          </cell>
        </row>
        <row r="169">
          <cell r="A169" t="str">
            <v>9288_A</v>
          </cell>
          <cell r="B169" t="str">
            <v>Sostituzione n.2 carroponti e sedimentatore finale</v>
          </cell>
          <cell r="C169" t="str">
            <v>DEPURAZIONE</v>
          </cell>
          <cell r="D169" t="str">
            <v>DEPURATORE ABBIATEGRASSO</v>
          </cell>
          <cell r="E169" t="str">
            <v>Attiva</v>
          </cell>
          <cell r="F169" t="str">
            <v>AMI OPERATION</v>
          </cell>
          <cell r="G169" t="str">
            <v>AMI DEPURAZIONE</v>
          </cell>
          <cell r="H169" t="str">
            <v>DEP MSTR PROGRAMMATA</v>
          </cell>
          <cell r="I169" t="str">
            <v>SCAGLIONE</v>
          </cell>
          <cell r="J169" t="str">
            <v>M6</v>
          </cell>
        </row>
        <row r="170">
          <cell r="A170" t="str">
            <v>9291_3</v>
          </cell>
          <cell r="B170" t="str">
            <v>Potenziamento biologico Truccazzano</v>
          </cell>
          <cell r="C170" t="str">
            <v>DEPURAZIONE</v>
          </cell>
          <cell r="D170" t="str">
            <v>DEPURATORE TRUCCAZZANO D'ADDA</v>
          </cell>
          <cell r="E170" t="str">
            <v>Attiva</v>
          </cell>
          <cell r="F170" t="str">
            <v>CAP AREA TECNICA</v>
          </cell>
          <cell r="G170" t="str">
            <v>CAP AREA TECNICA</v>
          </cell>
          <cell r="H170" t="str">
            <v>IMPIANTI DEPURAZIONE</v>
          </cell>
          <cell r="I170" t="str">
            <v>VENTURA</v>
          </cell>
          <cell r="J170" t="str">
            <v>M6</v>
          </cell>
        </row>
        <row r="171">
          <cell r="A171" t="str">
            <v>9507_5</v>
          </cell>
          <cell r="B171" t="str">
            <v>Sostituzione reti in varie via nel comune di Mediglia Lotto 1</v>
          </cell>
          <cell r="C171" t="str">
            <v>ACQUEDOTTO</v>
          </cell>
          <cell r="D171" t="str">
            <v>MEDIGLIA</v>
          </cell>
          <cell r="E171" t="str">
            <v>Attiva</v>
          </cell>
          <cell r="F171" t="str">
            <v>CAP AREA TECNICA</v>
          </cell>
          <cell r="G171" t="str">
            <v>CAP AREA TECNICA</v>
          </cell>
          <cell r="H171" t="str">
            <v>RETI ACQUEDOTTO</v>
          </cell>
          <cell r="I171" t="str">
            <v>VENTURA</v>
          </cell>
          <cell r="J171" t="str">
            <v>M1</v>
          </cell>
        </row>
        <row r="172">
          <cell r="A172" t="str">
            <v>9536_1</v>
          </cell>
          <cell r="B172" t="str">
            <v>Risoluzione delle criticità idrauliche sulla via Per Parabiago e vie Paganini, Mascagni e Boccherini - Lotto I</v>
          </cell>
          <cell r="C172" t="str">
            <v>FOGNATURA</v>
          </cell>
          <cell r="D172" t="str">
            <v>BUSTO GAROLFO</v>
          </cell>
          <cell r="E172" t="str">
            <v>Attiva</v>
          </cell>
          <cell r="F172" t="str">
            <v>CAP AREA TECNICA</v>
          </cell>
          <cell r="G172" t="str">
            <v>CAP AREA TECNICA</v>
          </cell>
          <cell r="H172" t="str">
            <v>RETI FOGNATURA</v>
          </cell>
          <cell r="I172" t="str">
            <v>VARGIU</v>
          </cell>
          <cell r="J172" t="str">
            <v>M4b</v>
          </cell>
        </row>
        <row r="173">
          <cell r="A173" t="str">
            <v>9046_12</v>
          </cell>
          <cell r="B173" t="str">
            <v xml:space="preserve">Nuova interconnessione </v>
          </cell>
          <cell r="C173" t="str">
            <v>ACQUEDOTTO</v>
          </cell>
          <cell r="D173" t="str">
            <v>MEDIGLIA PANTIGLIATE</v>
          </cell>
          <cell r="E173" t="str">
            <v>Attiva</v>
          </cell>
          <cell r="F173" t="str">
            <v>CAP AREA TECNICA</v>
          </cell>
          <cell r="G173" t="str">
            <v>CAP AREA TECNICA</v>
          </cell>
          <cell r="H173" t="str">
            <v>RETI ACQUEDOTTO</v>
          </cell>
          <cell r="I173" t="str">
            <v>VENTURA</v>
          </cell>
          <cell r="J173" t="str">
            <v>M3</v>
          </cell>
        </row>
        <row r="174">
          <cell r="A174" t="str">
            <v>9046_11</v>
          </cell>
          <cell r="B174" t="str">
            <v xml:space="preserve">Nuova interconnessione </v>
          </cell>
          <cell r="C174" t="str">
            <v>ACQUEDOTTO</v>
          </cell>
          <cell r="D174" t="str">
            <v>INVERUNO CUGGIONO</v>
          </cell>
          <cell r="E174" t="str">
            <v>Attiva</v>
          </cell>
          <cell r="F174" t="str">
            <v>CAP AREA TECNICA</v>
          </cell>
          <cell r="G174" t="str">
            <v>CAP AREA TECNICA</v>
          </cell>
          <cell r="H174" t="str">
            <v>RETI ACQUEDOTTO</v>
          </cell>
          <cell r="I174" t="str">
            <v>VENTURA</v>
          </cell>
          <cell r="J174" t="str">
            <v>M3</v>
          </cell>
        </row>
        <row r="175">
          <cell r="A175">
            <v>9728</v>
          </cell>
          <cell r="B175" t="str">
            <v>Piano d'Azione verifiche elettriche Case dell'acqua</v>
          </cell>
          <cell r="C175" t="str">
            <v>ALTRE ATTIVITA IDRICHE</v>
          </cell>
          <cell r="D175" t="str">
            <v>COMUNI VARI</v>
          </cell>
          <cell r="E175" t="str">
            <v>NEW</v>
          </cell>
          <cell r="F175" t="str">
            <v>AMI OPERATION</v>
          </cell>
          <cell r="G175" t="str">
            <v>AMI ACQUEDOTTO</v>
          </cell>
          <cell r="H175" t="str">
            <v>CASE DELL'ACQUA</v>
          </cell>
          <cell r="I175" t="str">
            <v>SALINETTI</v>
          </cell>
          <cell r="J175" t="str">
            <v>ALTRO</v>
          </cell>
        </row>
        <row r="176">
          <cell r="A176">
            <v>9624</v>
          </cell>
          <cell r="B176" t="str">
            <v>Piano di riassetto ex. 9534 Cassano d'Adda</v>
          </cell>
          <cell r="C176" t="str">
            <v>FOGNATURA</v>
          </cell>
          <cell r="D176" t="str">
            <v>DEPURATORE CASSANO D'ADDA</v>
          </cell>
          <cell r="E176" t="str">
            <v>Attiva</v>
          </cell>
          <cell r="F176" t="str">
            <v>CAP AREA TECNICA</v>
          </cell>
          <cell r="G176" t="str">
            <v>CAP AREA TECNICA</v>
          </cell>
          <cell r="H176" t="str">
            <v>RETI FOGNATURA</v>
          </cell>
          <cell r="I176" t="str">
            <v>VARGIU</v>
          </cell>
          <cell r="J176" t="str">
            <v>M4b</v>
          </cell>
        </row>
        <row r="177">
          <cell r="A177">
            <v>9521</v>
          </cell>
          <cell r="B177" t="str">
            <v>Revamping impianti elettrici Turbigo</v>
          </cell>
          <cell r="C177" t="str">
            <v>DEPURAZIONE</v>
          </cell>
          <cell r="D177" t="str">
            <v>DEPURATORE TURBIGO</v>
          </cell>
          <cell r="E177" t="str">
            <v>Attiva</v>
          </cell>
          <cell r="F177" t="str">
            <v>OI</v>
          </cell>
          <cell r="G177" t="str">
            <v>OPERATIONAL INTELLIGENCE</v>
          </cell>
          <cell r="H177" t="str">
            <v>EFFICIENZA ENERGETICA</v>
          </cell>
          <cell r="I177" t="str">
            <v>MUZZATTI</v>
          </cell>
          <cell r="J177" t="str">
            <v>M6</v>
          </cell>
        </row>
        <row r="178">
          <cell r="A178" t="str">
            <v>9544_4</v>
          </cell>
          <cell r="B178" t="str">
            <v>Sostituzione rilanci centrale Pozzuolo</v>
          </cell>
          <cell r="C178" t="str">
            <v>ACQUEDOTTO</v>
          </cell>
          <cell r="D178" t="str">
            <v>CENTRALE POZZUOLO MARTESANA</v>
          </cell>
          <cell r="E178" t="str">
            <v>Attiva</v>
          </cell>
          <cell r="F178" t="str">
            <v>CAP AREA TECNICA</v>
          </cell>
          <cell r="G178" t="str">
            <v>CAP AREA TECNICA</v>
          </cell>
          <cell r="H178" t="str">
            <v>CENTRALI CON DORSALI</v>
          </cell>
          <cell r="I178" t="str">
            <v>VENTURA</v>
          </cell>
          <cell r="J178" t="str">
            <v>M3</v>
          </cell>
        </row>
        <row r="179">
          <cell r="A179">
            <v>9294</v>
          </cell>
          <cell r="B179" t="str">
            <v>Canegrate - MSD digestore depuratore Canegrate</v>
          </cell>
          <cell r="C179" t="str">
            <v>DEPURAZIONE</v>
          </cell>
          <cell r="D179" t="str">
            <v>DEPURATORE CANEGRATE</v>
          </cell>
          <cell r="E179" t="str">
            <v>Attiva</v>
          </cell>
          <cell r="F179" t="str">
            <v>CAP AREA TECNICA</v>
          </cell>
          <cell r="G179" t="str">
            <v>CAP AREA TECNICA</v>
          </cell>
          <cell r="H179" t="str">
            <v>IMPIANTI DEPURAZIONE</v>
          </cell>
          <cell r="I179" t="str">
            <v>VENTURA</v>
          </cell>
          <cell r="J179" t="str">
            <v>M6</v>
          </cell>
        </row>
        <row r="180">
          <cell r="A180" t="str">
            <v>9716_Caponago</v>
          </cell>
          <cell r="B180" t="str">
            <v>Nuova commessa per risoluzione interferenze  Prov.MB</v>
          </cell>
          <cell r="C180" t="str">
            <v>ACQUEDOTTO</v>
          </cell>
          <cell r="D180" t="str">
            <v>CAPONAGO</v>
          </cell>
          <cell r="E180" t="str">
            <v>Attiva</v>
          </cell>
          <cell r="F180" t="str">
            <v>CAP AREA TECNICA</v>
          </cell>
          <cell r="G180" t="str">
            <v>CAP AREA TECNICA</v>
          </cell>
          <cell r="H180" t="str">
            <v>INTERFERENZE ACQUEDOTTI</v>
          </cell>
          <cell r="I180" t="str">
            <v>VENTURA</v>
          </cell>
          <cell r="J180" t="str">
            <v>M2</v>
          </cell>
        </row>
        <row r="181">
          <cell r="A181">
            <v>9623</v>
          </cell>
          <cell r="B181" t="str">
            <v>Piano di riassetto ex. 9534 Seveso Sud</v>
          </cell>
          <cell r="C181" t="str">
            <v>FOGNATURA</v>
          </cell>
          <cell r="D181" t="str">
            <v>DEPURATORE BRESSO</v>
          </cell>
          <cell r="E181" t="str">
            <v>Attiva</v>
          </cell>
          <cell r="F181" t="str">
            <v>CAP AREA TECNICA</v>
          </cell>
          <cell r="G181" t="str">
            <v>CAP AREA TECNICA</v>
          </cell>
          <cell r="H181" t="str">
            <v>RETI FOGNATURA</v>
          </cell>
          <cell r="I181" t="str">
            <v>VARGIU</v>
          </cell>
          <cell r="J181" t="str">
            <v>M4b</v>
          </cell>
        </row>
        <row r="182">
          <cell r="A182">
            <v>9528</v>
          </cell>
          <cell r="B182" t="str">
            <v>Progetto ricerva e sviluppo finanziato CE4WE</v>
          </cell>
          <cell r="C182" t="str">
            <v>GENERALE</v>
          </cell>
          <cell r="D182" t="str">
            <v>COMUNI VARI</v>
          </cell>
          <cell r="E182" t="str">
            <v>Attiva</v>
          </cell>
          <cell r="F182" t="str">
            <v>LABORATORI</v>
          </cell>
          <cell r="G182" t="str">
            <v>INNOVAZIONE &amp; SVILUPPO</v>
          </cell>
          <cell r="H182" t="str">
            <v>RICERCA</v>
          </cell>
          <cell r="I182" t="str">
            <v>OLIVA</v>
          </cell>
          <cell r="J182" t="str">
            <v>M6</v>
          </cell>
        </row>
        <row r="183">
          <cell r="A183">
            <v>9648</v>
          </cell>
          <cell r="B183" t="str">
            <v>Piano di riassetto ex. 9534 Peschiera Borromeo</v>
          </cell>
          <cell r="C183" t="str">
            <v>FOGNATURA</v>
          </cell>
          <cell r="D183" t="str">
            <v>DEPURATORE PESCHIERA BORROMEO</v>
          </cell>
          <cell r="E183" t="str">
            <v>Attiva</v>
          </cell>
          <cell r="F183" t="str">
            <v>CAP AREA TECNICA</v>
          </cell>
          <cell r="G183" t="str">
            <v>CAP AREA TECNICA</v>
          </cell>
          <cell r="H183" t="str">
            <v>RETI FOGNATURA</v>
          </cell>
          <cell r="I183" t="str">
            <v>VARGIU</v>
          </cell>
          <cell r="J183" t="str">
            <v>M4b</v>
          </cell>
        </row>
        <row r="184">
          <cell r="A184" t="str">
            <v>9047_A</v>
          </cell>
          <cell r="B184" t="str">
            <v>Chiusura capannone stoccaggio fanghi e aspirazione locale con collettamento aria a scrubber</v>
          </cell>
          <cell r="C184" t="str">
            <v>DEPURAZIONE</v>
          </cell>
          <cell r="D184" t="str">
            <v>DEPURATORE BAREGGIO</v>
          </cell>
          <cell r="E184" t="str">
            <v>Attiva</v>
          </cell>
          <cell r="F184" t="str">
            <v>AMI OPERATION</v>
          </cell>
          <cell r="G184" t="str">
            <v>AMI DEPURAZIONE</v>
          </cell>
          <cell r="H184" t="str">
            <v>DEP MSTR PROGRAMMATA</v>
          </cell>
          <cell r="I184" t="str">
            <v>SCAGLIONE</v>
          </cell>
          <cell r="J184" t="str">
            <v>M5</v>
          </cell>
        </row>
        <row r="185">
          <cell r="A185" t="str">
            <v>9047_M</v>
          </cell>
          <cell r="B185" t="str">
            <v>Insonorizzazioni (porte/prese aria), condizionamento locali quadri</v>
          </cell>
          <cell r="C185" t="str">
            <v>DEPURAZIONE</v>
          </cell>
          <cell r="D185" t="str">
            <v>DEPURATORE SESTO SAN GIOVANNI</v>
          </cell>
          <cell r="E185" t="str">
            <v>Attiva</v>
          </cell>
          <cell r="F185" t="str">
            <v>AMI OPERATION</v>
          </cell>
          <cell r="G185" t="str">
            <v>AMI DEPURAZIONE</v>
          </cell>
          <cell r="H185" t="str">
            <v>DEP MSTR PROGRAMMATA</v>
          </cell>
          <cell r="I185" t="str">
            <v>SCAGLIONE</v>
          </cell>
          <cell r="J185" t="str">
            <v>ALTRO</v>
          </cell>
        </row>
        <row r="186">
          <cell r="A186" t="str">
            <v>9104_8</v>
          </cell>
          <cell r="B186" t="str">
            <v xml:space="preserve"> Smartworking</v>
          </cell>
          <cell r="C186" t="str">
            <v>GENERALE</v>
          </cell>
          <cell r="D186" t="str">
            <v>SEDI</v>
          </cell>
          <cell r="E186" t="str">
            <v>Attiva</v>
          </cell>
          <cell r="F186" t="str">
            <v>IT</v>
          </cell>
          <cell r="G186" t="str">
            <v>INFORMATION TECHNOLOGY</v>
          </cell>
          <cell r="H186" t="str">
            <v>INFORMATION TECHNOLOGY</v>
          </cell>
          <cell r="I186" t="str">
            <v>TESSERA</v>
          </cell>
          <cell r="J186" t="str">
            <v>ALTRO</v>
          </cell>
        </row>
        <row r="187">
          <cell r="A187" t="str">
            <v>9397_13</v>
          </cell>
          <cell r="B187" t="str">
            <v>Innalzamento muro perimetrale di protezione rischio idraulico</v>
          </cell>
          <cell r="C187" t="str">
            <v>DEPURAZIONE</v>
          </cell>
          <cell r="D187" t="str">
            <v>DEPURATORE TRUCCAZZANO D'ADDA</v>
          </cell>
          <cell r="E187" t="str">
            <v>Attiva</v>
          </cell>
          <cell r="F187" t="str">
            <v>CAP AREA TECNICA</v>
          </cell>
          <cell r="G187" t="str">
            <v>CAP AREA TECNICA</v>
          </cell>
          <cell r="H187" t="str">
            <v>IMPIANTI DEPURAZIONE</v>
          </cell>
          <cell r="I187" t="str">
            <v>VENTURA</v>
          </cell>
          <cell r="J187" t="str">
            <v>M6</v>
          </cell>
        </row>
        <row r="188">
          <cell r="A188">
            <v>9440</v>
          </cell>
          <cell r="B188" t="str">
            <v>Piano di Riassetto Agglomerato di Canegrate</v>
          </cell>
          <cell r="C188" t="str">
            <v>FOGNATURA</v>
          </cell>
          <cell r="D188" t="str">
            <v>DEPURATORE CANEGRATE</v>
          </cell>
          <cell r="E188" t="str">
            <v>Attiva</v>
          </cell>
          <cell r="F188" t="str">
            <v>CAP AREA TECNICA</v>
          </cell>
          <cell r="G188" t="str">
            <v>CAP AREA TECNICA</v>
          </cell>
          <cell r="H188" t="str">
            <v>COLLETTORI</v>
          </cell>
          <cell r="I188" t="str">
            <v>VARGIU</v>
          </cell>
          <cell r="J188" t="str">
            <v>M4b</v>
          </cell>
        </row>
        <row r="189">
          <cell r="A189">
            <v>9660</v>
          </cell>
          <cell r="B189" t="str">
            <v>Progetti sostenibilità reti non potabili</v>
          </cell>
          <cell r="C189" t="str">
            <v>ALTRE ATTIVITA IDRICHE</v>
          </cell>
          <cell r="D189" t="str">
            <v>COMUNI VARI</v>
          </cell>
          <cell r="E189" t="str">
            <v>Attiva</v>
          </cell>
          <cell r="F189" t="str">
            <v>GESTIONE CLIENTI</v>
          </cell>
          <cell r="G189" t="str">
            <v>GESTIONE CLIENTI</v>
          </cell>
          <cell r="H189" t="str">
            <v>ACQUE NON POTABILI</v>
          </cell>
          <cell r="I189" t="str">
            <v>SPOSITO</v>
          </cell>
          <cell r="J189" t="str">
            <v>ALTRO</v>
          </cell>
        </row>
        <row r="190">
          <cell r="A190" t="str">
            <v>6942_F</v>
          </cell>
          <cell r="B190" t="str">
            <v>telecontrollo impianti tecnologici afferenti il ciclo idrico integrato di Cap Holding 2016-2020</v>
          </cell>
          <cell r="C190" t="str">
            <v>FOGNATURA</v>
          </cell>
          <cell r="D190" t="str">
            <v>COMUNI VARI</v>
          </cell>
          <cell r="E190" t="str">
            <v>Attiva</v>
          </cell>
          <cell r="F190" t="str">
            <v>OI</v>
          </cell>
          <cell r="G190" t="str">
            <v>OPERATIONAL INTELLIGENCE</v>
          </cell>
          <cell r="H190" t="str">
            <v>TELECONTROLLO</v>
          </cell>
          <cell r="I190" t="str">
            <v>MUZZATTI</v>
          </cell>
          <cell r="J190" t="str">
            <v>M4c</v>
          </cell>
        </row>
        <row r="191">
          <cell r="A191" t="str">
            <v>6985_ESPIS</v>
          </cell>
          <cell r="B191" t="str">
            <v>MSF parametrica Amiacque - esecuzione pozzatti ispezione su allacciamenti</v>
          </cell>
          <cell r="C191" t="str">
            <v>FOGNATURA</v>
          </cell>
          <cell r="D191" t="str">
            <v>COMUNI VARI</v>
          </cell>
          <cell r="E191" t="str">
            <v>Attiva</v>
          </cell>
          <cell r="F191" t="str">
            <v>AMI OPERATION</v>
          </cell>
          <cell r="G191" t="str">
            <v>AMI FOGNATURA</v>
          </cell>
          <cell r="H191" t="str">
            <v>FOG MSTR PROGRAMMATA</v>
          </cell>
          <cell r="I191" t="str">
            <v>LABBADINI</v>
          </cell>
          <cell r="J191" t="str">
            <v>M4b</v>
          </cell>
        </row>
        <row r="192">
          <cell r="A192">
            <v>9409</v>
          </cell>
          <cell r="B192" t="str">
            <v>Adeguamento cabine media tensione</v>
          </cell>
          <cell r="C192" t="str">
            <v>DEPURAZIONE</v>
          </cell>
          <cell r="D192" t="str">
            <v>COMUNI VARI</v>
          </cell>
          <cell r="E192" t="str">
            <v>Attiva</v>
          </cell>
          <cell r="F192" t="str">
            <v>OI</v>
          </cell>
          <cell r="G192" t="str">
            <v>OPERATIONAL INTELLIGENCE</v>
          </cell>
          <cell r="H192" t="str">
            <v>EFFICIENZA ENERGETICA</v>
          </cell>
          <cell r="I192" t="str">
            <v>MUZZATTI</v>
          </cell>
          <cell r="J192" t="str">
            <v>M6</v>
          </cell>
        </row>
        <row r="193">
          <cell r="A193">
            <v>5707</v>
          </cell>
          <cell r="B193" t="str">
            <v>Riqualificazione canale di scarico a cielo aperto a servizio del depuratore di Robecco s/Naviglio</v>
          </cell>
          <cell r="C193" t="str">
            <v>DEPURAZIONE</v>
          </cell>
          <cell r="D193" t="str">
            <v>DEPURATORE ROBECCO SUL NAVIGLIO</v>
          </cell>
          <cell r="E193" t="str">
            <v>Attiva</v>
          </cell>
          <cell r="F193" t="str">
            <v>CAP AREA TECNICA</v>
          </cell>
          <cell r="G193" t="str">
            <v>CAP AREA TECNICA</v>
          </cell>
          <cell r="H193" t="str">
            <v>IMPIANTI DEPURAZIONE</v>
          </cell>
          <cell r="I193" t="str">
            <v>VENTURA</v>
          </cell>
          <cell r="J193" t="str">
            <v>M6</v>
          </cell>
        </row>
        <row r="194">
          <cell r="A194">
            <v>5862</v>
          </cell>
          <cell r="B194" t="str">
            <v>MSD digestore 2 Peschiera Borromeo</v>
          </cell>
          <cell r="C194" t="str">
            <v>DEPURAZIONE</v>
          </cell>
          <cell r="D194" t="str">
            <v>DEPURATORE PESCHIERA BORROMEO</v>
          </cell>
          <cell r="E194" t="str">
            <v>Attiva</v>
          </cell>
          <cell r="F194" t="str">
            <v>CAP AREA TECNICA</v>
          </cell>
          <cell r="G194" t="str">
            <v>CAP AREA TECNICA</v>
          </cell>
          <cell r="H194" t="str">
            <v>IMPIANTI DEPURAZIONE</v>
          </cell>
          <cell r="I194" t="str">
            <v>VENTURA</v>
          </cell>
          <cell r="J194" t="str">
            <v>M6</v>
          </cell>
        </row>
        <row r="195">
          <cell r="A195" t="str">
            <v>9619_1</v>
          </cell>
          <cell r="B195" t="str">
            <v>Vasca a testa impianto San Colombano</v>
          </cell>
          <cell r="C195" t="str">
            <v>DEPURAZIONE</v>
          </cell>
          <cell r="D195" t="str">
            <v>DEPURATORE SAN COLOMBANO AL LAMBRO</v>
          </cell>
          <cell r="E195" t="str">
            <v>Attiva</v>
          </cell>
          <cell r="F195" t="str">
            <v>CAP AREA TECNICA</v>
          </cell>
          <cell r="G195" t="str">
            <v>CAP AREA TECNICA</v>
          </cell>
          <cell r="H195" t="str">
            <v>VASCHE VOLANO DEPURAZIONE</v>
          </cell>
          <cell r="I195" t="str">
            <v>VENTURA</v>
          </cell>
          <cell r="J195" t="str">
            <v>M4b</v>
          </cell>
        </row>
        <row r="196">
          <cell r="A196">
            <v>9626</v>
          </cell>
          <cell r="B196" t="str">
            <v>Piano di riassetto ex. 9534 S. Giuliano M.se Est+Ovest</v>
          </cell>
          <cell r="C196" t="str">
            <v>FOGNATURA</v>
          </cell>
          <cell r="D196" t="str">
            <v>DEPURATORE SAN GIULIANO MILANESE EST</v>
          </cell>
          <cell r="E196" t="str">
            <v>Attiva</v>
          </cell>
          <cell r="F196" t="str">
            <v>CAP AREA TECNICA</v>
          </cell>
          <cell r="G196" t="str">
            <v>CAP AREA TECNICA</v>
          </cell>
          <cell r="H196" t="str">
            <v>RETI FOGNATURA</v>
          </cell>
          <cell r="I196" t="str">
            <v>VARGIU</v>
          </cell>
          <cell r="J196" t="str">
            <v>M4b</v>
          </cell>
        </row>
        <row r="197">
          <cell r="A197">
            <v>5121</v>
          </cell>
          <cell r="B197" t="str">
            <v>lavori di realizzazione vasche di 1' pioggia e accumulo in comune di Abbiategrasso</v>
          </cell>
          <cell r="C197" t="str">
            <v>FOGNATURA</v>
          </cell>
          <cell r="D197" t="str">
            <v>ABBIATEGRASSO</v>
          </cell>
          <cell r="E197" t="str">
            <v>Attiva</v>
          </cell>
          <cell r="F197" t="str">
            <v>CAP AREA TECNICA</v>
          </cell>
          <cell r="G197" t="str">
            <v>CAP AREA TECNICA</v>
          </cell>
          <cell r="H197" t="str">
            <v>VASCHE VOLANO DEPURAZIONE</v>
          </cell>
          <cell r="I197" t="str">
            <v>VENTURA</v>
          </cell>
          <cell r="J197" t="str">
            <v>M4b</v>
          </cell>
        </row>
        <row r="198">
          <cell r="A198">
            <v>6957</v>
          </cell>
          <cell r="B198" t="str">
            <v>Dismissione e riqualificazione area ex impianto di Paullo</v>
          </cell>
          <cell r="C198" t="str">
            <v>DEPURAZIONE</v>
          </cell>
          <cell r="D198" t="str">
            <v>PAULLO</v>
          </cell>
          <cell r="E198" t="str">
            <v>Attiva</v>
          </cell>
          <cell r="F198" t="str">
            <v>CAP AREA TECNICA</v>
          </cell>
          <cell r="G198" t="str">
            <v>CAP AREA TECNICA</v>
          </cell>
          <cell r="H198" t="str">
            <v>VASCHE VOLANO DEPURAZIONE</v>
          </cell>
          <cell r="I198" t="str">
            <v>VENTURA</v>
          </cell>
          <cell r="J198" t="str">
            <v>M4b</v>
          </cell>
        </row>
        <row r="199">
          <cell r="A199" t="str">
            <v>9293_10_2</v>
          </cell>
          <cell r="B199" t="str">
            <v>Piano Potenziamento Servizio Fognatura in Comune in Robecchetto con Induno - lotto 1</v>
          </cell>
          <cell r="C199" t="str">
            <v>FOGNATURA</v>
          </cell>
          <cell r="D199" t="str">
            <v>ROBECCHETTO CON INDUNO</v>
          </cell>
          <cell r="E199" t="str">
            <v>Attiva</v>
          </cell>
          <cell r="F199" t="str">
            <v>CAP AREA TECNICA</v>
          </cell>
          <cell r="G199" t="str">
            <v>CAP AREA TECNICA</v>
          </cell>
          <cell r="H199" t="str">
            <v>RETI FOGNATURA</v>
          </cell>
          <cell r="I199" t="str">
            <v>VARGIU</v>
          </cell>
          <cell r="J199" t="str">
            <v>M4a</v>
          </cell>
        </row>
        <row r="200">
          <cell r="A200">
            <v>5861</v>
          </cell>
          <cell r="B200" t="str">
            <v>MSD digestore 1 Peschiera Borromeo</v>
          </cell>
          <cell r="C200" t="str">
            <v>DEPURAZIONE</v>
          </cell>
          <cell r="D200" t="str">
            <v>DEPURATORE PESCHIERA BORROMEO</v>
          </cell>
          <cell r="E200" t="str">
            <v>Attiva</v>
          </cell>
          <cell r="F200" t="str">
            <v>CAP AREA TECNICA</v>
          </cell>
          <cell r="G200" t="str">
            <v>CAP AREA TECNICA</v>
          </cell>
          <cell r="H200" t="str">
            <v>IMPIANTI DEPURAZIONE</v>
          </cell>
          <cell r="I200" t="str">
            <v>VENTURA</v>
          </cell>
          <cell r="J200" t="str">
            <v>M6</v>
          </cell>
        </row>
        <row r="201">
          <cell r="A201">
            <v>9429</v>
          </cell>
          <cell r="B201" t="str">
            <v>westfield risoluzione interfernza ACQ maxi pipe 1 MP cellini</v>
          </cell>
          <cell r="C201" t="str">
            <v>ACQUEDOTTO</v>
          </cell>
          <cell r="D201" t="str">
            <v>SEGRATE</v>
          </cell>
          <cell r="E201" t="str">
            <v>Attiva</v>
          </cell>
          <cell r="F201" t="str">
            <v>CAP AREA TECNICA</v>
          </cell>
          <cell r="G201" t="str">
            <v>CAP AREA TECNICA</v>
          </cell>
          <cell r="H201" t="str">
            <v>INTERFERENZE ACQUEDOTTI</v>
          </cell>
          <cell r="I201" t="str">
            <v>VENTURA</v>
          </cell>
          <cell r="J201" t="str">
            <v>M2</v>
          </cell>
        </row>
        <row r="202">
          <cell r="A202" t="str">
            <v>9031_AMI_TER</v>
          </cell>
          <cell r="B202" t="str">
            <v>Amiacque Fog - interventi straordinari di manutenzione delle reti fognarie</v>
          </cell>
          <cell r="C202" t="str">
            <v>FOGNATURA</v>
          </cell>
          <cell r="D202" t="str">
            <v>COMUNI VARI</v>
          </cell>
          <cell r="E202" t="str">
            <v>Attiva</v>
          </cell>
          <cell r="F202" t="str">
            <v>CAP AREA TECNICA</v>
          </cell>
          <cell r="G202" t="str">
            <v>CAP AREA TECNICA</v>
          </cell>
          <cell r="H202" t="str">
            <v>RETI FOGNATURA</v>
          </cell>
          <cell r="I202" t="str">
            <v>VARGIU (Labbadini)</v>
          </cell>
          <cell r="J202" t="str">
            <v>M4b</v>
          </cell>
        </row>
        <row r="203">
          <cell r="A203">
            <v>9407</v>
          </cell>
          <cell r="B203" t="str">
            <v>Commesa di sicurezza su proprietÃ Â  CAP Holding - sedi e unitÃ Â  operative (depuratori e acquedotti, magazzini)</v>
          </cell>
          <cell r="C203" t="str">
            <v>GENERALE</v>
          </cell>
          <cell r="D203" t="str">
            <v>COMUNI VARI</v>
          </cell>
          <cell r="E203" t="str">
            <v>Attiva</v>
          </cell>
          <cell r="F203" t="str">
            <v>SEDI SECURITY E VARIE</v>
          </cell>
          <cell r="G203" t="str">
            <v>SICUREZZA SUL LAVORO</v>
          </cell>
          <cell r="H203" t="str">
            <v>SICUREZZA SUL LAVORO</v>
          </cell>
          <cell r="I203" t="str">
            <v>PIROLO</v>
          </cell>
          <cell r="J203" t="str">
            <v>ALTRO</v>
          </cell>
        </row>
        <row r="204">
          <cell r="A204">
            <v>5385</v>
          </cell>
          <cell r="B204" t="str">
            <v>lavori di realizzazione di n.2 pozzi in comune di Legnano - via junker angolo Boschi Tosi</v>
          </cell>
          <cell r="C204" t="str">
            <v>ACQUEDOTTO</v>
          </cell>
          <cell r="D204" t="str">
            <v>LEGNANO</v>
          </cell>
          <cell r="E204" t="str">
            <v>Attiva</v>
          </cell>
          <cell r="F204" t="str">
            <v>CAP AREA TECNICA</v>
          </cell>
          <cell r="G204" t="str">
            <v>CAP AREA TECNICA</v>
          </cell>
          <cell r="H204" t="str">
            <v>IMPIANTI ACQUEDOTTO</v>
          </cell>
          <cell r="I204" t="str">
            <v>VENTURA</v>
          </cell>
          <cell r="J204" t="str">
            <v>M3</v>
          </cell>
        </row>
        <row r="205">
          <cell r="A205" t="str">
            <v>6949_22</v>
          </cell>
          <cell r="B205" t="str">
            <v>Rete fognaria Via Ariosto</v>
          </cell>
          <cell r="C205" t="str">
            <v>FOGNATURA</v>
          </cell>
          <cell r="D205" t="str">
            <v>CASTANO PRIMO</v>
          </cell>
          <cell r="E205" t="str">
            <v>Attiva</v>
          </cell>
          <cell r="F205" t="str">
            <v>CAP AREA TECNICA</v>
          </cell>
          <cell r="G205" t="str">
            <v>CAP AREA TECNICA</v>
          </cell>
          <cell r="H205" t="str">
            <v>RETI FOGNATURA</v>
          </cell>
          <cell r="I205" t="str">
            <v>VARGIU</v>
          </cell>
          <cell r="J205" t="str">
            <v>M4a</v>
          </cell>
        </row>
        <row r="206">
          <cell r="A206">
            <v>6973</v>
          </cell>
          <cell r="B206" t="str">
            <v>Nuovo collettore di San Zenone al Lambro</v>
          </cell>
          <cell r="C206" t="str">
            <v>FOGNATURA</v>
          </cell>
          <cell r="D206" t="str">
            <v>SAN ZENONE AL LAMBRO</v>
          </cell>
          <cell r="E206" t="str">
            <v>Attiva</v>
          </cell>
          <cell r="F206" t="str">
            <v>CAP AREA TECNICA</v>
          </cell>
          <cell r="G206" t="str">
            <v>CAP AREA TECNICA</v>
          </cell>
          <cell r="H206" t="str">
            <v>COLLETTORI</v>
          </cell>
          <cell r="I206" t="str">
            <v>VARGIU</v>
          </cell>
          <cell r="J206" t="str">
            <v>M4a</v>
          </cell>
        </row>
        <row r="207">
          <cell r="A207" t="str">
            <v>9027_2-3</v>
          </cell>
          <cell r="B207" t="str">
            <v>Rifacimento rete fognaria in vie varie in comune di Bollate con recapito finale alla depurazione - Lotto III</v>
          </cell>
          <cell r="C207" t="str">
            <v>FOGNATURA</v>
          </cell>
          <cell r="D207" t="str">
            <v>BOLLATE</v>
          </cell>
          <cell r="E207" t="str">
            <v>Attiva</v>
          </cell>
          <cell r="F207" t="str">
            <v>CAP AREA TECNICA</v>
          </cell>
          <cell r="G207" t="str">
            <v>CAP AREA TECNICA</v>
          </cell>
          <cell r="H207" t="str">
            <v>RETI FOGNATURA</v>
          </cell>
          <cell r="I207" t="str">
            <v>VARGIU</v>
          </cell>
          <cell r="J207" t="str">
            <v>M4b</v>
          </cell>
        </row>
        <row r="208">
          <cell r="A208" t="str">
            <v>9027_2-2</v>
          </cell>
          <cell r="B208" t="str">
            <v>Rifacimento rete fognaria in vie varie in comune di Bollate con recapito finale alla depurazione - Lotto II</v>
          </cell>
          <cell r="C208" t="str">
            <v>FOGNATURA</v>
          </cell>
          <cell r="D208" t="str">
            <v>BOLLATE</v>
          </cell>
          <cell r="E208" t="str">
            <v>Attiva</v>
          </cell>
          <cell r="F208" t="str">
            <v>CAP AREA TECNICA</v>
          </cell>
          <cell r="G208" t="str">
            <v>CAP AREA TECNICA</v>
          </cell>
          <cell r="H208" t="str">
            <v>RETI FOGNATURA</v>
          </cell>
          <cell r="I208" t="str">
            <v>VARGIU</v>
          </cell>
          <cell r="J208" t="str">
            <v>M4b</v>
          </cell>
        </row>
        <row r="209">
          <cell r="A209" t="str">
            <v>9293_AMI_1_ON_1</v>
          </cell>
          <cell r="B209" t="str">
            <v>Piano di potenziamento servizio fognatura</v>
          </cell>
          <cell r="C209" t="str">
            <v>FOGNATURA</v>
          </cell>
          <cell r="D209" t="str">
            <v>CASTELLANZA</v>
          </cell>
          <cell r="E209" t="str">
            <v>NEW</v>
          </cell>
          <cell r="F209" t="str">
            <v>CAP AREA TECNICA</v>
          </cell>
          <cell r="G209" t="str">
            <v>CAP AREA TECNICA</v>
          </cell>
          <cell r="H209" t="str">
            <v>RETI FOGNATURA</v>
          </cell>
          <cell r="I209" t="str">
            <v>VARGIU (Labbadini)</v>
          </cell>
          <cell r="J209" t="str">
            <v>M4a</v>
          </cell>
        </row>
        <row r="210">
          <cell r="A210">
            <v>9286</v>
          </cell>
          <cell r="B210" t="str">
            <v>MSDR Parametrica Amiacque - Interventi manutenzione straordinaria a rottura - ATO CMM CM</v>
          </cell>
          <cell r="C210" t="str">
            <v>DEPURAZIONE</v>
          </cell>
          <cell r="D210" t="str">
            <v>COMUNI VARI</v>
          </cell>
          <cell r="E210" t="str">
            <v>Attiva</v>
          </cell>
          <cell r="F210" t="str">
            <v>AMI OPERATION</v>
          </cell>
          <cell r="G210" t="str">
            <v>AMI DEPURAZIONE</v>
          </cell>
          <cell r="H210" t="str">
            <v>DEP MSTR ROTTURA</v>
          </cell>
          <cell r="I210" t="str">
            <v>SCAGLIONE</v>
          </cell>
          <cell r="J210" t="str">
            <v>M6</v>
          </cell>
        </row>
        <row r="211">
          <cell r="A211">
            <v>9355</v>
          </cell>
          <cell r="B211" t="str">
            <v>Adeguamento centrali termiche palazzine depuratori</v>
          </cell>
          <cell r="C211" t="str">
            <v>GENERALE</v>
          </cell>
          <cell r="D211" t="str">
            <v>COMUNI VARI</v>
          </cell>
          <cell r="E211" t="str">
            <v>Attiva</v>
          </cell>
          <cell r="F211" t="str">
            <v>SEDI SECURITY E VARIE</v>
          </cell>
          <cell r="G211" t="str">
            <v>SEDI E SECURITY</v>
          </cell>
          <cell r="H211" t="str">
            <v>SEDI</v>
          </cell>
          <cell r="I211" t="str">
            <v>PIROLO</v>
          </cell>
          <cell r="J211" t="str">
            <v>ALTRO</v>
          </cell>
        </row>
        <row r="212">
          <cell r="A212">
            <v>9522</v>
          </cell>
          <cell r="B212" t="str">
            <v>Revamping impianti elettrici Abbiategrasso</v>
          </cell>
          <cell r="C212" t="str">
            <v>DEPURAZIONE</v>
          </cell>
          <cell r="D212" t="str">
            <v>DEPURATORE ABBIATEGRASSO</v>
          </cell>
          <cell r="E212" t="str">
            <v>Attiva</v>
          </cell>
          <cell r="F212" t="str">
            <v>OI</v>
          </cell>
          <cell r="G212" t="str">
            <v>OPERATIONAL INTELLIGENCE</v>
          </cell>
          <cell r="H212" t="str">
            <v>EFFICIENZA ENERGETICA</v>
          </cell>
          <cell r="I212" t="str">
            <v>MUZZATTI</v>
          </cell>
          <cell r="J212" t="str">
            <v>M6</v>
          </cell>
        </row>
        <row r="213">
          <cell r="A213" t="str">
            <v>9047_B</v>
          </cell>
          <cell r="B213" t="str">
            <v>Man.carriponte,sost.imp.elet,lame grassi.Canegrate</v>
          </cell>
          <cell r="C213" t="str">
            <v>DEPURAZIONE</v>
          </cell>
          <cell r="D213" t="str">
            <v>DEPURATORE CANEGRATE</v>
          </cell>
          <cell r="E213" t="str">
            <v>Attiva</v>
          </cell>
          <cell r="F213" t="str">
            <v>AMI OPERATION</v>
          </cell>
          <cell r="G213" t="str">
            <v>AMI DEPURAZIONE</v>
          </cell>
          <cell r="H213" t="str">
            <v>DEP MSTR PROGRAMMATA</v>
          </cell>
          <cell r="I213" t="str">
            <v>SCAGLIONE</v>
          </cell>
          <cell r="J213" t="str">
            <v>M6</v>
          </cell>
        </row>
        <row r="214">
          <cell r="A214" t="str">
            <v>9288_B</v>
          </cell>
          <cell r="B214" t="str">
            <v>Sostituzione carroponti dissabbiatura e airlift</v>
          </cell>
          <cell r="C214" t="str">
            <v>DEPURAZIONE</v>
          </cell>
          <cell r="D214" t="str">
            <v>DEPURATORE ASSAGO</v>
          </cell>
          <cell r="E214" t="str">
            <v>Attiva</v>
          </cell>
          <cell r="F214" t="str">
            <v>AMI OPERATION</v>
          </cell>
          <cell r="G214" t="str">
            <v>AMI DEPURAZIONE</v>
          </cell>
          <cell r="H214" t="str">
            <v>DEP MSTR PROGRAMMATA</v>
          </cell>
          <cell r="I214" t="str">
            <v>SCAGLIONE</v>
          </cell>
          <cell r="J214" t="str">
            <v>M6</v>
          </cell>
        </row>
        <row r="215">
          <cell r="A215" t="str">
            <v>9532_2</v>
          </cell>
          <cell r="B215" t="str">
            <v>Manutenzione straordinaria rete fognaria Via Gramsci</v>
          </cell>
          <cell r="C215" t="str">
            <v>FOGNATURA</v>
          </cell>
          <cell r="D215" t="str">
            <v>PADERNO DUGNANO</v>
          </cell>
          <cell r="E215" t="str">
            <v>Attiva</v>
          </cell>
          <cell r="F215" t="str">
            <v>CAP AREA TECNICA</v>
          </cell>
          <cell r="G215" t="str">
            <v>CAP AREA TECNICA</v>
          </cell>
          <cell r="H215" t="str">
            <v>RETI FOGNATURA</v>
          </cell>
          <cell r="I215" t="str">
            <v>VARGIU</v>
          </cell>
          <cell r="J215" t="str">
            <v>M4a</v>
          </cell>
        </row>
        <row r="216">
          <cell r="A216" t="str">
            <v>6985_PARAS</v>
          </cell>
          <cell r="B216" t="str">
            <v>Interventi puntuali e risolutivi per la riduzione delle acque parassite in fognatura</v>
          </cell>
          <cell r="C216" t="str">
            <v>FOGNATURA</v>
          </cell>
          <cell r="D216" t="str">
            <v>COMUNI VARI</v>
          </cell>
          <cell r="E216" t="str">
            <v>NEW</v>
          </cell>
          <cell r="F216" t="str">
            <v>AMI OPERATION</v>
          </cell>
          <cell r="G216" t="str">
            <v>AMI FOGNATURA</v>
          </cell>
          <cell r="H216" t="str">
            <v>FOG MSTR PROGRAMMATA</v>
          </cell>
          <cell r="I216" t="str">
            <v>LABBADINI</v>
          </cell>
          <cell r="J216" t="str">
            <v>M4a</v>
          </cell>
        </row>
        <row r="217">
          <cell r="A217" t="str">
            <v>6626_B</v>
          </cell>
          <cell r="B217" t="str">
            <v>Nuovo impianto di sollevamento e trattamento Paderno Dugnano</v>
          </cell>
          <cell r="C217" t="str">
            <v>ACQUEDOTTO</v>
          </cell>
          <cell r="D217" t="str">
            <v>PADERNO DUGNANO</v>
          </cell>
          <cell r="E217" t="str">
            <v>Attiva</v>
          </cell>
          <cell r="F217" t="str">
            <v>CAP AREA TECNICA</v>
          </cell>
          <cell r="G217" t="str">
            <v>CAP AREA TECNICA</v>
          </cell>
          <cell r="H217" t="str">
            <v>IMPIANTI ACQUEDOTTO</v>
          </cell>
          <cell r="I217" t="str">
            <v>VENTURA</v>
          </cell>
          <cell r="J217" t="str">
            <v>M3</v>
          </cell>
        </row>
        <row r="218">
          <cell r="A218" t="str">
            <v>9507_3bis</v>
          </cell>
          <cell r="B218" t="str">
            <v>PESCHIERA - Sostituzione reti in vie varie LOTTO 2 - asfalti</v>
          </cell>
          <cell r="C218" t="str">
            <v>ACQUEDOTTO</v>
          </cell>
          <cell r="D218" t="str">
            <v>PESCHIERA BORROMEO</v>
          </cell>
          <cell r="E218" t="str">
            <v>Attiva</v>
          </cell>
          <cell r="F218" t="str">
            <v>CAP AREA TECNICA</v>
          </cell>
          <cell r="G218" t="str">
            <v>CAP AREA TECNICA</v>
          </cell>
          <cell r="H218" t="str">
            <v>RETI ACQUEDOTTO</v>
          </cell>
          <cell r="I218" t="str">
            <v>VENTURA</v>
          </cell>
          <cell r="J218" t="str">
            <v>M1</v>
          </cell>
        </row>
        <row r="219">
          <cell r="A219">
            <v>9625</v>
          </cell>
          <cell r="B219" t="str">
            <v>Piano di riassetto ex. 9534 Settala</v>
          </cell>
          <cell r="C219" t="str">
            <v>FOGNATURA</v>
          </cell>
          <cell r="D219" t="str">
            <v>DEPURATORE SETTALA</v>
          </cell>
          <cell r="E219" t="str">
            <v>Attiva</v>
          </cell>
          <cell r="F219" t="str">
            <v>CAP AREA TECNICA</v>
          </cell>
          <cell r="G219" t="str">
            <v>CAP AREA TECNICA</v>
          </cell>
          <cell r="H219" t="str">
            <v>RETI FOGNATURA</v>
          </cell>
          <cell r="I219" t="str">
            <v>VARGIU</v>
          </cell>
          <cell r="J219" t="str">
            <v>M4b</v>
          </cell>
        </row>
        <row r="220">
          <cell r="A220" t="str">
            <v>9507_6</v>
          </cell>
          <cell r="B220" t="str">
            <v>Sostituzione reti in varie via nel comune di Mediglia Lotto 2</v>
          </cell>
          <cell r="C220" t="str">
            <v>ACQUEDOTTO</v>
          </cell>
          <cell r="D220" t="str">
            <v>MEDIGLIA</v>
          </cell>
          <cell r="E220" t="str">
            <v>Attiva</v>
          </cell>
          <cell r="F220" t="str">
            <v>CAP AREA TECNICA</v>
          </cell>
          <cell r="G220" t="str">
            <v>CAP AREA TECNICA</v>
          </cell>
          <cell r="H220" t="str">
            <v>RETI ACQUEDOTTO</v>
          </cell>
          <cell r="I220" t="str">
            <v>VENTURA</v>
          </cell>
          <cell r="J220" t="str">
            <v>M1</v>
          </cell>
        </row>
        <row r="221">
          <cell r="A221">
            <v>9670</v>
          </cell>
          <cell r="B221" t="str">
            <v>Ristrutturazione locali per Laboratorio interanziendale di Legnano</v>
          </cell>
          <cell r="C221" t="str">
            <v>DEPURAZIONE</v>
          </cell>
          <cell r="D221" t="str">
            <v>SEDI</v>
          </cell>
          <cell r="E221" t="str">
            <v>Attiva</v>
          </cell>
          <cell r="F221" t="str">
            <v>SEDI SECURITY E VARIE</v>
          </cell>
          <cell r="G221" t="str">
            <v>SEDI E SECURITY</v>
          </cell>
          <cell r="H221" t="str">
            <v>SEDI</v>
          </cell>
          <cell r="I221" t="str">
            <v>PIROLO</v>
          </cell>
          <cell r="J221" t="str">
            <v>M6</v>
          </cell>
        </row>
        <row r="222">
          <cell r="A222" t="str">
            <v>9028_FPDA_28</v>
          </cell>
          <cell r="B222" t="str">
            <v>Eliminazione Scarichi Fognari e nuovo collegamento rete mista</v>
          </cell>
          <cell r="C222" t="str">
            <v>FOGNATURA</v>
          </cell>
          <cell r="D222" t="str">
            <v>SOLARO</v>
          </cell>
          <cell r="E222" t="str">
            <v>NEW</v>
          </cell>
          <cell r="F222" t="str">
            <v>CAP AREA TECNICA</v>
          </cell>
          <cell r="G222" t="str">
            <v>CAP AREA TECNICA</v>
          </cell>
          <cell r="H222" t="str">
            <v>RETI FOGNATURA</v>
          </cell>
          <cell r="I222" t="str">
            <v>VARGIU (Labbadini)</v>
          </cell>
          <cell r="J222" t="str">
            <v>M4b</v>
          </cell>
        </row>
        <row r="223">
          <cell r="A223" t="str">
            <v>6985_CAD</v>
          </cell>
          <cell r="B223" t="str">
            <v>Riparazione caditoie per manutenzione straordinaria</v>
          </cell>
          <cell r="C223" t="str">
            <v>FOGNATURA</v>
          </cell>
          <cell r="D223" t="str">
            <v>COMUNI VARI</v>
          </cell>
          <cell r="E223" t="str">
            <v>Attiva</v>
          </cell>
          <cell r="F223" t="str">
            <v>AMI OPERATION</v>
          </cell>
          <cell r="G223" t="str">
            <v>AMI FOGNATURA</v>
          </cell>
          <cell r="H223" t="str">
            <v>FOG MSTR PROGRAMMATA</v>
          </cell>
          <cell r="I223" t="str">
            <v>LABBADINI</v>
          </cell>
          <cell r="J223" t="str">
            <v>M4a</v>
          </cell>
        </row>
        <row r="224">
          <cell r="A224" t="str">
            <v>5706_1</v>
          </cell>
          <cell r="B224" t="str">
            <v>Adeguamento e/o potenziamento vasche -Sistema di fitodepurazione al servizio dello sfioratore via Mattei - Mesero</v>
          </cell>
          <cell r="C224" t="str">
            <v>FOGNATURA</v>
          </cell>
          <cell r="D224" t="str">
            <v>MESERO</v>
          </cell>
          <cell r="E224" t="str">
            <v>Attiva</v>
          </cell>
          <cell r="F224" t="str">
            <v>CAP AREA TECNICA</v>
          </cell>
          <cell r="G224" t="str">
            <v>CAP AREA TECNICA</v>
          </cell>
          <cell r="H224" t="str">
            <v>VASCHE VOLANO</v>
          </cell>
          <cell r="I224" t="str">
            <v>VARGIU</v>
          </cell>
          <cell r="J224" t="str">
            <v>M4b</v>
          </cell>
        </row>
        <row r="225">
          <cell r="A225">
            <v>9525</v>
          </cell>
          <cell r="B225" t="str">
            <v xml:space="preserve">Laboratorio - macchinari  per acque reflue Sanitation Safety Plan, Microinquinanti e Regolamento Europeo fertilizzanti organici </v>
          </cell>
          <cell r="C225" t="str">
            <v>DEPURAZIONE</v>
          </cell>
          <cell r="D225" t="str">
            <v>COMUNI VARI</v>
          </cell>
          <cell r="E225" t="str">
            <v>Attiva</v>
          </cell>
          <cell r="F225" t="str">
            <v>LABORATORI</v>
          </cell>
          <cell r="G225" t="str">
            <v>INNOVAZIONE &amp; SVILUPPO</v>
          </cell>
          <cell r="H225" t="str">
            <v>LABORATORI</v>
          </cell>
          <cell r="I225" t="str">
            <v>OLIVA</v>
          </cell>
          <cell r="J225" t="str">
            <v>M6</v>
          </cell>
        </row>
        <row r="226">
          <cell r="A226" t="str">
            <v>9297_3</v>
          </cell>
          <cell r="B226" t="str">
            <v>Cassano d'Adda - Intervento di adeguamento e potenziamento depuratore</v>
          </cell>
          <cell r="C226" t="str">
            <v>DEPURAZIONE</v>
          </cell>
          <cell r="D226" t="str">
            <v>DEPURATORE CASSANO D'ADDA</v>
          </cell>
          <cell r="E226" t="str">
            <v>Attiva</v>
          </cell>
          <cell r="F226" t="str">
            <v>CAP AREA TECNICA</v>
          </cell>
          <cell r="G226" t="str">
            <v>CAP AREA TECNICA</v>
          </cell>
          <cell r="H226" t="str">
            <v>IMPIANTI DEPURAZIONE</v>
          </cell>
          <cell r="I226" t="str">
            <v>VENTURA</v>
          </cell>
          <cell r="J226" t="str">
            <v>M6</v>
          </cell>
        </row>
        <row r="227">
          <cell r="A227">
            <v>9627</v>
          </cell>
          <cell r="B227" t="str">
            <v>Piano di riassetto ex. 9534 Locate di Triulzi</v>
          </cell>
          <cell r="C227" t="str">
            <v>FOGNATURA</v>
          </cell>
          <cell r="D227" t="str">
            <v>DEPURATORE LOCATE TRIULZI</v>
          </cell>
          <cell r="E227" t="str">
            <v>Attiva</v>
          </cell>
          <cell r="F227" t="str">
            <v>CAP AREA TECNICA</v>
          </cell>
          <cell r="G227" t="str">
            <v>CAP AREA TECNICA</v>
          </cell>
          <cell r="H227" t="str">
            <v>RETI FOGNATURA</v>
          </cell>
          <cell r="I227" t="str">
            <v>VARGIU</v>
          </cell>
          <cell r="J227" t="str">
            <v>M4b</v>
          </cell>
        </row>
        <row r="228">
          <cell r="A228">
            <v>6654</v>
          </cell>
          <cell r="B228" t="str">
            <v>adeguamento scarico rete fognaria Marcallo con Casone</v>
          </cell>
          <cell r="C228" t="str">
            <v>FOGNATURA</v>
          </cell>
          <cell r="D228" t="str">
            <v>MARCALLO CON CASONE</v>
          </cell>
          <cell r="E228" t="str">
            <v>Attiva</v>
          </cell>
          <cell r="F228" t="str">
            <v>CAP AREA TECNICA</v>
          </cell>
          <cell r="G228" t="str">
            <v>CAP AREA TECNICA</v>
          </cell>
          <cell r="H228" t="str">
            <v>VASCHE VOLANO</v>
          </cell>
          <cell r="I228" t="str">
            <v>VARGIU</v>
          </cell>
          <cell r="J228" t="str">
            <v>M4b</v>
          </cell>
        </row>
        <row r="229">
          <cell r="A229" t="str">
            <v>9293_15</v>
          </cell>
          <cell r="B229" t="str">
            <v>Piano di potenziamento servizio fognatura in Comune di Arconate</v>
          </cell>
          <cell r="C229" t="str">
            <v>FOGNATURA</v>
          </cell>
          <cell r="D229" t="str">
            <v>ARCONATE</v>
          </cell>
          <cell r="E229" t="str">
            <v>Attiva</v>
          </cell>
          <cell r="F229" t="str">
            <v>CAP AREA TECNICA</v>
          </cell>
          <cell r="G229" t="str">
            <v>CAP AREA TECNICA</v>
          </cell>
          <cell r="H229" t="str">
            <v>RETI FOGNATURA</v>
          </cell>
          <cell r="I229" t="str">
            <v>VARGIU</v>
          </cell>
          <cell r="J229" t="str">
            <v>M4b</v>
          </cell>
        </row>
        <row r="230">
          <cell r="A230" t="str">
            <v>9047_P</v>
          </cell>
          <cell r="B230" t="str">
            <v>Manutenzione digestore (piping e valvole)</v>
          </cell>
          <cell r="C230" t="str">
            <v>DEPURAZIONE</v>
          </cell>
          <cell r="D230" t="str">
            <v>DEPURATORE TRUCCAZZANO D'ADDA</v>
          </cell>
          <cell r="E230" t="str">
            <v>Attiva</v>
          </cell>
          <cell r="F230" t="str">
            <v>AMI OPERATION</v>
          </cell>
          <cell r="G230" t="str">
            <v>AMI DEPURAZIONE</v>
          </cell>
          <cell r="H230" t="str">
            <v>DEP MSTR PROGRAMMATA</v>
          </cell>
          <cell r="I230" t="str">
            <v>SCAGLIONE</v>
          </cell>
          <cell r="J230" t="str">
            <v>M5</v>
          </cell>
        </row>
        <row r="231">
          <cell r="A231">
            <v>9256</v>
          </cell>
          <cell r="B231" t="str">
            <v>RHO - Potenziamento rete idrica Via Pace</v>
          </cell>
          <cell r="C231" t="str">
            <v>ACQUEDOTTO</v>
          </cell>
          <cell r="D231" t="str">
            <v>RHO</v>
          </cell>
          <cell r="E231" t="str">
            <v>Attiva</v>
          </cell>
          <cell r="F231" t="str">
            <v>CAP AREA TECNICA</v>
          </cell>
          <cell r="G231" t="str">
            <v>CAP AREA TECNICA</v>
          </cell>
          <cell r="H231" t="str">
            <v>RETI ACQUEDOTTO</v>
          </cell>
          <cell r="I231" t="str">
            <v>VENTURA</v>
          </cell>
          <cell r="J231" t="str">
            <v>M2</v>
          </cell>
        </row>
        <row r="232">
          <cell r="A232" t="str">
            <v>5307_9</v>
          </cell>
          <cell r="B232" t="str">
            <v>Rifacimento fognatura in Via Castellini</v>
          </cell>
          <cell r="C232" t="str">
            <v>FOGNATURA</v>
          </cell>
          <cell r="D232" t="str">
            <v>MELEGNANO</v>
          </cell>
          <cell r="E232" t="str">
            <v>Attiva</v>
          </cell>
          <cell r="F232" t="str">
            <v>CAP AREA TECNICA</v>
          </cell>
          <cell r="G232" t="str">
            <v>CAP AREA TECNICA</v>
          </cell>
          <cell r="H232" t="str">
            <v>RETI FOGNATURA</v>
          </cell>
          <cell r="I232" t="str">
            <v>VARGIU</v>
          </cell>
          <cell r="J232" t="str">
            <v>M4a</v>
          </cell>
        </row>
        <row r="233">
          <cell r="A233" t="str">
            <v>9028_FPDA_24</v>
          </cell>
          <cell r="B233" t="str">
            <v>Eliminazione Scarichi Fognari e nuovo collegamento rete mista</v>
          </cell>
          <cell r="C233" t="str">
            <v>FOGNATURA</v>
          </cell>
          <cell r="D233" t="str">
            <v>CESATE</v>
          </cell>
          <cell r="E233" t="str">
            <v>NEW</v>
          </cell>
          <cell r="F233" t="str">
            <v>CAP AREA TECNICA</v>
          </cell>
          <cell r="G233" t="str">
            <v>CAP AREA TECNICA</v>
          </cell>
          <cell r="H233" t="str">
            <v>RETI FOGNATURA</v>
          </cell>
          <cell r="I233" t="str">
            <v>VARGIU (Labbadini)</v>
          </cell>
          <cell r="J233" t="str">
            <v>M4b</v>
          </cell>
        </row>
        <row r="234">
          <cell r="A234" t="str">
            <v>9028_FPDA_25</v>
          </cell>
          <cell r="B234" t="str">
            <v>Eliminazione Scarichi Fognari e nuovo collegamento rete mista</v>
          </cell>
          <cell r="C234" t="str">
            <v>FOGNATURA</v>
          </cell>
          <cell r="D234" t="str">
            <v>CESATE</v>
          </cell>
          <cell r="E234" t="str">
            <v>NEW</v>
          </cell>
          <cell r="F234" t="str">
            <v>CAP AREA TECNICA</v>
          </cell>
          <cell r="G234" t="str">
            <v>CAP AREA TECNICA</v>
          </cell>
          <cell r="H234" t="str">
            <v>RETI FOGNATURA</v>
          </cell>
          <cell r="I234" t="str">
            <v>VARGIU (Labbadini)</v>
          </cell>
          <cell r="J234" t="str">
            <v>M4b</v>
          </cell>
        </row>
        <row r="235">
          <cell r="A235" t="str">
            <v>6949_27</v>
          </cell>
          <cell r="B235" t="str">
            <v>SAN GIULIANO MILANESE - FOGNATURA</v>
          </cell>
          <cell r="C235" t="str">
            <v>FOGNATURA</v>
          </cell>
          <cell r="D235" t="str">
            <v>SAN GIULIANO MILANESE</v>
          </cell>
          <cell r="E235" t="str">
            <v>Attiva</v>
          </cell>
          <cell r="F235" t="str">
            <v>CAP AREA TECNICA</v>
          </cell>
          <cell r="G235" t="str">
            <v>CAP AREA TECNICA</v>
          </cell>
          <cell r="H235" t="str">
            <v>RETI FOGNATURA</v>
          </cell>
          <cell r="I235" t="str">
            <v>VARGIU</v>
          </cell>
          <cell r="J235" t="str">
            <v>M4a</v>
          </cell>
        </row>
        <row r="236">
          <cell r="A236">
            <v>5378</v>
          </cell>
          <cell r="B236" t="str">
            <v>lavori di realizzazione nuovo pozzo in comune di Arconate</v>
          </cell>
          <cell r="C236" t="str">
            <v>ACQUEDOTTO</v>
          </cell>
          <cell r="D236" t="str">
            <v>ARCONATE</v>
          </cell>
          <cell r="E236" t="str">
            <v>Attiva</v>
          </cell>
          <cell r="F236" t="str">
            <v>CAP AREA TECNICA</v>
          </cell>
          <cell r="G236" t="str">
            <v>CAP AREA TECNICA</v>
          </cell>
          <cell r="H236" t="str">
            <v>IMPIANTI ACQUEDOTTO</v>
          </cell>
          <cell r="I236" t="str">
            <v>VENTURA</v>
          </cell>
          <cell r="J236" t="str">
            <v>M3</v>
          </cell>
        </row>
        <row r="237">
          <cell r="A237" t="str">
            <v>6984_MB_MI</v>
          </cell>
          <cell r="B237" t="str">
            <v>MSA - Parametrica Amiacque - Manutenzione straordinaria programmata - Centrale Pozzuolo Martesana e dorsali</v>
          </cell>
          <cell r="C237" t="str">
            <v>ACQUEDOTTO</v>
          </cell>
          <cell r="D237" t="str">
            <v>CENTRALE POZZUOLO MARTESANA</v>
          </cell>
          <cell r="E237" t="str">
            <v>Attiva</v>
          </cell>
          <cell r="F237" t="str">
            <v>AMI OPERATION</v>
          </cell>
          <cell r="G237" t="str">
            <v>AMI ACQUEDOTTO</v>
          </cell>
          <cell r="H237" t="str">
            <v>ACQ MSTR PROGRAMMATA</v>
          </cell>
          <cell r="I237" t="str">
            <v>SALINETTI</v>
          </cell>
          <cell r="J237" t="str">
            <v>M2</v>
          </cell>
        </row>
        <row r="238">
          <cell r="A238" t="str">
            <v>9293_AMI_1_RESC</v>
          </cell>
          <cell r="B238" t="str">
            <v>Potenziamento reti fognarie - Agglomerato di PARABIAGO / RESCALDINA</v>
          </cell>
          <cell r="C238" t="str">
            <v>FOGNATURA</v>
          </cell>
          <cell r="D238" t="str">
            <v>RESCALDINA</v>
          </cell>
          <cell r="E238" t="str">
            <v>NEW</v>
          </cell>
          <cell r="F238" t="str">
            <v>CAP AREA TECNICA</v>
          </cell>
          <cell r="G238" t="str">
            <v>CAP AREA TECNICA</v>
          </cell>
          <cell r="H238" t="str">
            <v>RETI FOGNATURA</v>
          </cell>
          <cell r="I238" t="str">
            <v>VARGIU (Labbadini)</v>
          </cell>
          <cell r="J238" t="str">
            <v>M4a</v>
          </cell>
        </row>
        <row r="239">
          <cell r="A239" t="str">
            <v>9047_N</v>
          </cell>
          <cell r="B239" t="str">
            <v>Pompa di calore e annessi per riscaldamento fanghi</v>
          </cell>
          <cell r="C239" t="str">
            <v>DEPURAZIONE</v>
          </cell>
          <cell r="D239" t="str">
            <v>DEPURATORE SESTO SAN GIOVANNI</v>
          </cell>
          <cell r="E239" t="str">
            <v>Attiva</v>
          </cell>
          <cell r="F239" t="str">
            <v>AMI OPERATION</v>
          </cell>
          <cell r="G239" t="str">
            <v>AMI DEPURAZIONE</v>
          </cell>
          <cell r="H239" t="str">
            <v>DEP MSTR PROGRAMMATA</v>
          </cell>
          <cell r="I239" t="str">
            <v>SCAGLIONE</v>
          </cell>
          <cell r="J239" t="str">
            <v>M5</v>
          </cell>
        </row>
        <row r="240">
          <cell r="A240">
            <v>9434</v>
          </cell>
          <cell r="B240" t="str">
            <v>westfield risoluzione interfernza ACQ 6 MP rugacesio</v>
          </cell>
          <cell r="C240" t="str">
            <v>ACQUEDOTTO</v>
          </cell>
          <cell r="D240" t="str">
            <v>SEGRATE</v>
          </cell>
          <cell r="E240" t="str">
            <v>Attiva</v>
          </cell>
          <cell r="F240" t="str">
            <v>CAP AREA TECNICA</v>
          </cell>
          <cell r="G240" t="str">
            <v>CAP AREA TECNICA</v>
          </cell>
          <cell r="H240" t="str">
            <v>INTERFERENZE ACQUEDOTTI</v>
          </cell>
          <cell r="I240" t="str">
            <v>VENTURA</v>
          </cell>
          <cell r="J240" t="str">
            <v>M2</v>
          </cell>
        </row>
        <row r="241">
          <cell r="A241" t="str">
            <v>6634_16</v>
          </cell>
          <cell r="B241" t="str">
            <v>Piezometro a protezione dinamica pozzo 28 via Savonarola</v>
          </cell>
          <cell r="C241" t="str">
            <v>ACQUEDOTTO</v>
          </cell>
          <cell r="D241" t="str">
            <v>ABBIATEGRASSO</v>
          </cell>
          <cell r="E241" t="str">
            <v>Attiva</v>
          </cell>
          <cell r="F241" t="str">
            <v>CAP AREA TECNICA</v>
          </cell>
          <cell r="G241" t="str">
            <v>CAP AREA TECNICA</v>
          </cell>
          <cell r="H241" t="str">
            <v>IMPIANTI ACQUEDOTTO</v>
          </cell>
          <cell r="I241" t="str">
            <v>VENTURA</v>
          </cell>
          <cell r="J241" t="str">
            <v>M3</v>
          </cell>
        </row>
        <row r="242">
          <cell r="A242" t="str">
            <v>9514_4</v>
          </cell>
          <cell r="B242" t="str">
            <v>Depuratore Peschiera Borromeo - PROVVISORIO</v>
          </cell>
          <cell r="C242" t="str">
            <v>DEPURAZIONE</v>
          </cell>
          <cell r="D242" t="str">
            <v>DEPURATORE PESCHIERA BORROMEO</v>
          </cell>
          <cell r="E242" t="str">
            <v>Attiva</v>
          </cell>
          <cell r="F242" t="str">
            <v>CAP AREA TECNICA</v>
          </cell>
          <cell r="G242" t="str">
            <v>CAP AREA TECNICA</v>
          </cell>
          <cell r="H242" t="str">
            <v>IMPIANTI DEPURAZIONE</v>
          </cell>
          <cell r="I242" t="str">
            <v>VENTURA</v>
          </cell>
          <cell r="J242" t="str">
            <v>M6</v>
          </cell>
        </row>
        <row r="243">
          <cell r="A243" t="str">
            <v>9028_3</v>
          </cell>
          <cell r="B243" t="str">
            <v>ELIMINAZIONE SCARICHI FOGNARI: NOVATE MILANESE - VIA AMORETTI</v>
          </cell>
          <cell r="C243" t="str">
            <v>FOGNATURA</v>
          </cell>
          <cell r="D243" t="str">
            <v>NOVATE MILANESE</v>
          </cell>
          <cell r="E243" t="str">
            <v>Attiva</v>
          </cell>
          <cell r="F243" t="str">
            <v>CAP AREA TECNICA</v>
          </cell>
          <cell r="G243" t="str">
            <v>CAP AREA TECNICA</v>
          </cell>
          <cell r="H243" t="str">
            <v>RETI FOGNATURA</v>
          </cell>
          <cell r="I243" t="str">
            <v>VARGIU</v>
          </cell>
          <cell r="J243" t="str">
            <v>M4b</v>
          </cell>
        </row>
        <row r="244">
          <cell r="A244" t="str">
            <v>5739_1000a</v>
          </cell>
          <cell r="B244" t="str">
            <v>Pozzi di prima falda per uso area a verde in Comuni Vari (MI) - AMIACQUE</v>
          </cell>
          <cell r="C244" t="str">
            <v>ALTRE ATTIVITA IDRICHE</v>
          </cell>
          <cell r="D244" t="str">
            <v>COMUNI VARI</v>
          </cell>
          <cell r="E244" t="str">
            <v>Attiva</v>
          </cell>
          <cell r="F244" t="str">
            <v>GESTIONE CLIENTI</v>
          </cell>
          <cell r="G244" t="str">
            <v>GESTIONE CLIENTI</v>
          </cell>
          <cell r="H244" t="str">
            <v>POZZI DI PRIMA FALDA</v>
          </cell>
          <cell r="I244" t="str">
            <v>SPOSITO</v>
          </cell>
          <cell r="J244" t="str">
            <v>M3</v>
          </cell>
        </row>
        <row r="245">
          <cell r="A245" t="str">
            <v>5739_81</v>
          </cell>
          <cell r="B245" t="str">
            <v>Realizzazione nuovo pozzo prima falda Sedriano</v>
          </cell>
          <cell r="C245" t="str">
            <v>ALTRE ATTIVITA IDRICHE</v>
          </cell>
          <cell r="D245" t="str">
            <v>SEDRIANO</v>
          </cell>
          <cell r="E245" t="str">
            <v>Attiva</v>
          </cell>
          <cell r="F245" t="str">
            <v>GESTIONE CLIENTI</v>
          </cell>
          <cell r="G245" t="str">
            <v>GESTIONE CLIENTI</v>
          </cell>
          <cell r="H245" t="str">
            <v>POZZI DI PRIMA FALDA</v>
          </cell>
          <cell r="I245" t="str">
            <v>SPOSITO</v>
          </cell>
          <cell r="J245" t="str">
            <v>M3</v>
          </cell>
        </row>
        <row r="246">
          <cell r="A246" t="str">
            <v>5739_82</v>
          </cell>
          <cell r="B246" t="str">
            <v>Realizzazione nuovo pozzo prima falda Cornaredo</v>
          </cell>
          <cell r="C246" t="str">
            <v>ALTRE ATTIVITA IDRICHE</v>
          </cell>
          <cell r="D246" t="str">
            <v>CORNAREDO</v>
          </cell>
          <cell r="E246" t="str">
            <v>Attiva</v>
          </cell>
          <cell r="F246" t="str">
            <v>GESTIONE CLIENTI</v>
          </cell>
          <cell r="G246" t="str">
            <v>GESTIONE CLIENTI</v>
          </cell>
          <cell r="H246" t="str">
            <v>POZZI DI PRIMA FALDA</v>
          </cell>
          <cell r="I246" t="str">
            <v>SPOSITO</v>
          </cell>
          <cell r="J246" t="str">
            <v>M3</v>
          </cell>
        </row>
        <row r="247">
          <cell r="A247">
            <v>9003</v>
          </cell>
          <cell r="B247" t="str">
            <v>ATTREZZATURE  -  Gruppo CAP</v>
          </cell>
          <cell r="C247" t="str">
            <v>GENERALE</v>
          </cell>
          <cell r="D247" t="str">
            <v>SEDI</v>
          </cell>
          <cell r="E247" t="str">
            <v>Attiva</v>
          </cell>
          <cell r="F247" t="str">
            <v>CAP AREA TECNICA</v>
          </cell>
          <cell r="G247" t="str">
            <v>CAP AREA TECNICA</v>
          </cell>
          <cell r="H247" t="str">
            <v>RILIEVI</v>
          </cell>
          <cell r="I247" t="str">
            <v>SARTA</v>
          </cell>
          <cell r="J247" t="str">
            <v>ALTRO</v>
          </cell>
        </row>
        <row r="248">
          <cell r="A248" t="str">
            <v>6663_5</v>
          </cell>
          <cell r="B248" t="str">
            <v>Adeguamento e manutenzione straordinaria della vasca volano di via Primo Maggio in comune di Vanzago</v>
          </cell>
          <cell r="C248" t="str">
            <v>FOGNATURA</v>
          </cell>
          <cell r="D248" t="str">
            <v>VANZAGO</v>
          </cell>
          <cell r="E248" t="str">
            <v>Attiva</v>
          </cell>
          <cell r="F248" t="str">
            <v>CAP AREA TECNICA</v>
          </cell>
          <cell r="G248" t="str">
            <v>CAP AREA TECNICA</v>
          </cell>
          <cell r="H248" t="str">
            <v>VASCHE VOLANO</v>
          </cell>
          <cell r="I248" t="str">
            <v>VARGIU</v>
          </cell>
          <cell r="J248" t="str">
            <v>M4b</v>
          </cell>
        </row>
        <row r="249">
          <cell r="A249" t="str">
            <v>9028_ON_2</v>
          </cell>
          <cell r="B249" t="str">
            <v>Adeguamento sfioratore conforme a RR 06/2019</v>
          </cell>
          <cell r="C249" t="str">
            <v>FOGNATURA</v>
          </cell>
          <cell r="D249" t="str">
            <v>CASTELLANZA</v>
          </cell>
          <cell r="E249" t="str">
            <v>NEW</v>
          </cell>
          <cell r="F249" t="str">
            <v>CAP AREA TECNICA</v>
          </cell>
          <cell r="G249" t="str">
            <v>CAP AREA TECNICA</v>
          </cell>
          <cell r="H249" t="str">
            <v>RETI FOGNATURA</v>
          </cell>
          <cell r="I249" t="str">
            <v>VARGIU (Labbadini)</v>
          </cell>
          <cell r="J249" t="str">
            <v>M4b</v>
          </cell>
        </row>
        <row r="250">
          <cell r="A250">
            <v>6634</v>
          </cell>
          <cell r="B250" t="str">
            <v>realizzazione piezometri richiesti da ASL e ATO Milano</v>
          </cell>
          <cell r="C250" t="str">
            <v>ACQUEDOTTO</v>
          </cell>
          <cell r="D250" t="str">
            <v>COMUNI VARI</v>
          </cell>
          <cell r="E250" t="str">
            <v>Attiva</v>
          </cell>
          <cell r="F250" t="str">
            <v>CAP AREA TECNICA</v>
          </cell>
          <cell r="G250" t="str">
            <v>CAP AREA TECNICA</v>
          </cell>
          <cell r="H250" t="str">
            <v>IMPIANTI ACQUEDOTTO</v>
          </cell>
          <cell r="I250" t="str">
            <v>VENTURA</v>
          </cell>
          <cell r="J250" t="str">
            <v>M3</v>
          </cell>
        </row>
        <row r="251">
          <cell r="A251">
            <v>5788</v>
          </cell>
          <cell r="B251" t="str">
            <v>MSD digestori Binasco</v>
          </cell>
          <cell r="C251" t="str">
            <v>DEPURAZIONE</v>
          </cell>
          <cell r="D251" t="str">
            <v>DEPURATORE BINASCO</v>
          </cell>
          <cell r="E251" t="str">
            <v>Attiva</v>
          </cell>
          <cell r="F251" t="str">
            <v>CAP AREA TECNICA</v>
          </cell>
          <cell r="G251" t="str">
            <v>CAP AREA TECNICA</v>
          </cell>
          <cell r="H251" t="str">
            <v>IMPIANTI DEPURAZIONE</v>
          </cell>
          <cell r="I251" t="str">
            <v>VENTURA</v>
          </cell>
          <cell r="J251" t="str">
            <v>M6</v>
          </cell>
        </row>
        <row r="252">
          <cell r="A252">
            <v>9390</v>
          </cell>
          <cell r="B252" t="str">
            <v>Piano di riassetto agglomerato di Sesto San Giovanni - monitoraggio</v>
          </cell>
          <cell r="C252" t="str">
            <v>FOGNATURA</v>
          </cell>
          <cell r="D252" t="str">
            <v>DEPURATORE SESTO SAN GIOVANNI</v>
          </cell>
          <cell r="E252" t="str">
            <v>Attiva</v>
          </cell>
          <cell r="F252" t="str">
            <v>CAP AREA TECNICA</v>
          </cell>
          <cell r="G252" t="str">
            <v>CAP AREA TECNICA</v>
          </cell>
          <cell r="H252" t="str">
            <v>COLLETTORI</v>
          </cell>
          <cell r="I252" t="str">
            <v>VARGIU</v>
          </cell>
          <cell r="J252" t="str">
            <v>M4b</v>
          </cell>
        </row>
        <row r="253">
          <cell r="A253">
            <v>9395</v>
          </cell>
          <cell r="B253" t="str">
            <v>Piano di riassetto agglomerato di Parabiago</v>
          </cell>
          <cell r="C253" t="str">
            <v>FOGNATURA</v>
          </cell>
          <cell r="D253" t="str">
            <v>DEPURATORE PARABIAGO</v>
          </cell>
          <cell r="E253" t="str">
            <v>Attiva</v>
          </cell>
          <cell r="F253" t="str">
            <v>CAP AREA TECNICA</v>
          </cell>
          <cell r="G253" t="str">
            <v>CAP AREA TECNICA</v>
          </cell>
          <cell r="H253" t="str">
            <v>COLLETTORI</v>
          </cell>
          <cell r="I253" t="str">
            <v>VARGIU</v>
          </cell>
          <cell r="J253" t="str">
            <v>M4b</v>
          </cell>
        </row>
        <row r="254">
          <cell r="A254" t="str">
            <v>6978_10</v>
          </cell>
          <cell r="B254" t="str">
            <v>Restauro Serbatoio Pensile Liscate via San Giorgio</v>
          </cell>
          <cell r="C254" t="str">
            <v>ACQUEDOTTO</v>
          </cell>
          <cell r="D254" t="str">
            <v>LISCATE</v>
          </cell>
          <cell r="E254" t="str">
            <v>Attiva</v>
          </cell>
          <cell r="F254" t="str">
            <v>CAP AREA TECNICA</v>
          </cell>
          <cell r="G254" t="str">
            <v>CAP AREA TECNICA</v>
          </cell>
          <cell r="H254" t="str">
            <v>SERBATOI</v>
          </cell>
          <cell r="I254" t="str">
            <v>VENTURA</v>
          </cell>
          <cell r="J254" t="str">
            <v>M2</v>
          </cell>
        </row>
        <row r="255">
          <cell r="A255">
            <v>9099</v>
          </cell>
          <cell r="B255" t="str">
            <v>manutenzione straordinaria Security impianti</v>
          </cell>
          <cell r="C255" t="str">
            <v>GENERALE</v>
          </cell>
          <cell r="D255" t="str">
            <v>COMUNI VARI</v>
          </cell>
          <cell r="E255" t="str">
            <v>Attiva</v>
          </cell>
          <cell r="F255" t="str">
            <v>SEDI SECURITY E VARIE</v>
          </cell>
          <cell r="G255" t="str">
            <v>SEDI E SECURITY</v>
          </cell>
          <cell r="H255" t="str">
            <v>SECURITY</v>
          </cell>
          <cell r="I255" t="str">
            <v>PIROLO</v>
          </cell>
          <cell r="J255" t="str">
            <v>ALTRO</v>
          </cell>
        </row>
        <row r="256">
          <cell r="A256" t="str">
            <v>5739_79</v>
          </cell>
          <cell r="B256" t="str">
            <v>Attivazione pozzo prima falda Basiglio</v>
          </cell>
          <cell r="C256" t="str">
            <v>ALTRE ATTIVITA IDRICHE</v>
          </cell>
          <cell r="D256" t="str">
            <v>BASIGLIO</v>
          </cell>
          <cell r="E256" t="str">
            <v>Attiva</v>
          </cell>
          <cell r="F256" t="str">
            <v>GESTIONE CLIENTI</v>
          </cell>
          <cell r="G256" t="str">
            <v>GESTIONE CLIENTI</v>
          </cell>
          <cell r="H256" t="str">
            <v>POZZI DI PRIMA FALDA</v>
          </cell>
          <cell r="I256" t="str">
            <v>SPOSITO</v>
          </cell>
          <cell r="J256" t="str">
            <v>M3</v>
          </cell>
        </row>
        <row r="257">
          <cell r="A257">
            <v>6669</v>
          </cell>
          <cell r="B257" t="str">
            <v>westfield risoluzione interfernza sp 103-02  via Cellini</v>
          </cell>
          <cell r="C257" t="str">
            <v>ACQUEDOTTO</v>
          </cell>
          <cell r="D257" t="str">
            <v>SEGRATE</v>
          </cell>
          <cell r="E257" t="str">
            <v>Attiva</v>
          </cell>
          <cell r="F257" t="str">
            <v>CAP AREA TECNICA</v>
          </cell>
          <cell r="G257" t="str">
            <v>CAP AREA TECNICA</v>
          </cell>
          <cell r="H257" t="str">
            <v>INTERFERENZE ACQUEDOTTI</v>
          </cell>
          <cell r="I257" t="str">
            <v>VENTURA</v>
          </cell>
          <cell r="J257" t="str">
            <v>M2</v>
          </cell>
        </row>
        <row r="258">
          <cell r="A258">
            <v>6670</v>
          </cell>
          <cell r="B258" t="str">
            <v>westfield risoluzione interfernza sp 103-03  via Morandi</v>
          </cell>
          <cell r="C258" t="str">
            <v>ACQUEDOTTO</v>
          </cell>
          <cell r="D258" t="str">
            <v>SEGRATE</v>
          </cell>
          <cell r="E258" t="str">
            <v>Attiva</v>
          </cell>
          <cell r="F258" t="str">
            <v>CAP AREA TECNICA</v>
          </cell>
          <cell r="G258" t="str">
            <v>CAP AREA TECNICA</v>
          </cell>
          <cell r="H258" t="str">
            <v>INTERFERENZE ACQUEDOTTI</v>
          </cell>
          <cell r="I258" t="str">
            <v>VENTURA</v>
          </cell>
          <cell r="J258" t="str">
            <v>M2</v>
          </cell>
        </row>
        <row r="259">
          <cell r="A259">
            <v>6980</v>
          </cell>
          <cell r="B259" t="str">
            <v>Lavori di realizzazione nuovo pozzo doppia colonna, impianto di sollevamento e impianto di trattamento in comune di Sest</v>
          </cell>
          <cell r="C259" t="str">
            <v>ACQUEDOTTO</v>
          </cell>
          <cell r="D259" t="str">
            <v>SESTO SAN GIOVANNI</v>
          </cell>
          <cell r="E259" t="str">
            <v>Attiva</v>
          </cell>
          <cell r="F259" t="str">
            <v>CAP AREA TECNICA</v>
          </cell>
          <cell r="G259" t="str">
            <v>CAP AREA TECNICA</v>
          </cell>
          <cell r="H259" t="str">
            <v>IMPIANTI ACQUEDOTTO</v>
          </cell>
          <cell r="I259" t="str">
            <v>VENTURA</v>
          </cell>
          <cell r="J259" t="str">
            <v>M3</v>
          </cell>
        </row>
        <row r="260">
          <cell r="A260" t="str">
            <v>9046_6</v>
          </cell>
          <cell r="B260" t="str">
            <v>Interconessione - Cambiago-Masate</v>
          </cell>
          <cell r="C260" t="str">
            <v>ACQUEDOTTO</v>
          </cell>
          <cell r="D260" t="str">
            <v>CAMBIAGO MASATE</v>
          </cell>
          <cell r="E260" t="str">
            <v>Attiva</v>
          </cell>
          <cell r="F260" t="str">
            <v>CAP AREA TECNICA</v>
          </cell>
          <cell r="G260" t="str">
            <v>CAP AREA TECNICA</v>
          </cell>
          <cell r="H260" t="str">
            <v>RETI ACQUEDOTTO</v>
          </cell>
          <cell r="I260" t="str">
            <v>VENTURA</v>
          </cell>
          <cell r="J260" t="str">
            <v>M2</v>
          </cell>
        </row>
        <row r="261">
          <cell r="A261">
            <v>9353</v>
          </cell>
          <cell r="B261" t="str">
            <v>AttivitÃ Â  di ricera e sviluppo geologia</v>
          </cell>
          <cell r="C261" t="str">
            <v>ACQUEDOTTO</v>
          </cell>
          <cell r="D261" t="str">
            <v>COMUNI VARI</v>
          </cell>
          <cell r="E261" t="str">
            <v>Attiva</v>
          </cell>
          <cell r="F261" t="str">
            <v>LABORATORI</v>
          </cell>
          <cell r="G261" t="str">
            <v>INNOVAZIONE &amp; SVILUPPO</v>
          </cell>
          <cell r="H261" t="str">
            <v>RICERCA</v>
          </cell>
          <cell r="I261" t="str">
            <v>OLIVA</v>
          </cell>
          <cell r="J261" t="str">
            <v>M3</v>
          </cell>
        </row>
        <row r="262">
          <cell r="A262">
            <v>5736</v>
          </cell>
          <cell r="B262" t="str">
            <v>Cesano Boscone - realizzazione rete fognaria comunale -  1Â° lotto (rifacimento e/potenziamento delle fognature delle vie</v>
          </cell>
          <cell r="C262" t="str">
            <v>FOGNATURA</v>
          </cell>
          <cell r="D262" t="str">
            <v>CESANO BOSCONE</v>
          </cell>
          <cell r="E262" t="str">
            <v>Attiva</v>
          </cell>
          <cell r="F262" t="str">
            <v>CAP AREA TECNICA</v>
          </cell>
          <cell r="G262" t="str">
            <v>CAP AREA TECNICA</v>
          </cell>
          <cell r="H262" t="str">
            <v>RETI FOGNATURA</v>
          </cell>
          <cell r="I262" t="str">
            <v>VARGIU</v>
          </cell>
          <cell r="J262" t="str">
            <v>M4b</v>
          </cell>
        </row>
        <row r="263">
          <cell r="A263">
            <v>9266</v>
          </cell>
          <cell r="B263" t="str">
            <v>Ristrutturazione rete fognaria Via della Vittoria - Legnano</v>
          </cell>
          <cell r="C263" t="str">
            <v>FOGNATURA</v>
          </cell>
          <cell r="D263" t="str">
            <v>LEGNANO</v>
          </cell>
          <cell r="E263" t="str">
            <v>Attiva</v>
          </cell>
          <cell r="F263" t="str">
            <v>CAP AREA TECNICA</v>
          </cell>
          <cell r="G263" t="str">
            <v>CAP AREA TECNICA</v>
          </cell>
          <cell r="H263" t="str">
            <v>RETI FOGNATURA</v>
          </cell>
          <cell r="I263" t="str">
            <v>VARGIU</v>
          </cell>
          <cell r="J263" t="str">
            <v>M4a</v>
          </cell>
        </row>
        <row r="264">
          <cell r="A264" t="str">
            <v>6654_3</v>
          </cell>
          <cell r="B264" t="str">
            <v xml:space="preserve">Realizzazione vasca disperdente </v>
          </cell>
          <cell r="C264" t="str">
            <v>FOGNATURA</v>
          </cell>
          <cell r="D264" t="str">
            <v>MARCALLO CON CASONE</v>
          </cell>
          <cell r="E264" t="str">
            <v>Attiva</v>
          </cell>
          <cell r="F264" t="str">
            <v>CAP AREA TECNICA</v>
          </cell>
          <cell r="G264" t="str">
            <v>CAP AREA TECNICA</v>
          </cell>
          <cell r="H264" t="str">
            <v>VASCHE VOLANO</v>
          </cell>
          <cell r="I264" t="str">
            <v>VARGIU</v>
          </cell>
          <cell r="J264" t="str">
            <v>M4a</v>
          </cell>
        </row>
        <row r="265">
          <cell r="A265">
            <v>9530</v>
          </cell>
          <cell r="B265" t="str">
            <v>Nuova SS a servizio della via Buonarroti</v>
          </cell>
          <cell r="C265" t="str">
            <v>FOGNATURA</v>
          </cell>
          <cell r="D265" t="str">
            <v>VAPRIO D'ADDA</v>
          </cell>
          <cell r="E265" t="str">
            <v>Attiva</v>
          </cell>
          <cell r="F265" t="str">
            <v>CAP AREA TECNICA</v>
          </cell>
          <cell r="G265" t="str">
            <v>CAP AREA TECNICA</v>
          </cell>
          <cell r="H265" t="str">
            <v>RETI FOGNATURA</v>
          </cell>
          <cell r="I265" t="str">
            <v>VARGIU</v>
          </cell>
          <cell r="J265" t="str">
            <v>M4a</v>
          </cell>
        </row>
        <row r="266">
          <cell r="A266">
            <v>9405</v>
          </cell>
          <cell r="B266" t="str">
            <v>Adeguamento impianti elettrici</v>
          </cell>
          <cell r="C266" t="str">
            <v>DEPURAZIONE</v>
          </cell>
          <cell r="D266" t="str">
            <v>COMUNI VARI</v>
          </cell>
          <cell r="E266" t="str">
            <v>Attiva</v>
          </cell>
          <cell r="F266" t="str">
            <v>OI</v>
          </cell>
          <cell r="G266" t="str">
            <v>OPERATIONAL INTELLIGENCE</v>
          </cell>
          <cell r="H266" t="str">
            <v>TELECONTROLLO</v>
          </cell>
          <cell r="I266" t="str">
            <v>MUZZATTI</v>
          </cell>
          <cell r="J266" t="str">
            <v>M6</v>
          </cell>
        </row>
        <row r="267">
          <cell r="A267" t="str">
            <v>9619_2</v>
          </cell>
          <cell r="B267" t="str">
            <v>Vasca a testa impianto Peschiera B.</v>
          </cell>
          <cell r="C267" t="str">
            <v>DEPURAZIONE</v>
          </cell>
          <cell r="D267" t="str">
            <v>DEPURATORE PESCHIERA BORROMEO</v>
          </cell>
          <cell r="E267" t="str">
            <v>Attiva</v>
          </cell>
          <cell r="F267" t="str">
            <v>CAP AREA TECNICA</v>
          </cell>
          <cell r="G267" t="str">
            <v>CAP AREA TECNICA</v>
          </cell>
          <cell r="H267" t="str">
            <v>VASCHE VOLANO DEPURAZIONE</v>
          </cell>
          <cell r="I267" t="str">
            <v>VENTURA</v>
          </cell>
          <cell r="J267" t="str">
            <v>M4b</v>
          </cell>
        </row>
        <row r="268">
          <cell r="A268" t="str">
            <v>9619_4</v>
          </cell>
          <cell r="B268" t="str">
            <v>Vasca a testa impianto Assago</v>
          </cell>
          <cell r="C268" t="str">
            <v>DEPURAZIONE</v>
          </cell>
          <cell r="D268" t="str">
            <v>DEPURATORE ASSAGO</v>
          </cell>
          <cell r="E268" t="str">
            <v>Attiva</v>
          </cell>
          <cell r="F268" t="str">
            <v>CAP AREA TECNICA</v>
          </cell>
          <cell r="G268" t="str">
            <v>CAP AREA TECNICA</v>
          </cell>
          <cell r="H268" t="str">
            <v>VASCHE VOLANO DEPURAZIONE</v>
          </cell>
          <cell r="I268" t="str">
            <v>VENTURA</v>
          </cell>
          <cell r="J268" t="str">
            <v>M4b</v>
          </cell>
        </row>
        <row r="269">
          <cell r="A269" t="str">
            <v>9440_3</v>
          </cell>
          <cell r="B269" t="str">
            <v>Opere di potenziamento e volanizzazione di via Adige a Canegrate ex 9031</v>
          </cell>
          <cell r="C269" t="str">
            <v>FOGNATURA</v>
          </cell>
          <cell r="D269" t="str">
            <v>CANEGRATE</v>
          </cell>
          <cell r="E269" t="str">
            <v>Attiva</v>
          </cell>
          <cell r="F269" t="str">
            <v>CAP AREA TECNICA</v>
          </cell>
          <cell r="G269" t="str">
            <v>CAP AREA TECNICA</v>
          </cell>
          <cell r="H269" t="str">
            <v>VASCHE VOLANO</v>
          </cell>
          <cell r="I269" t="str">
            <v>VARGIU</v>
          </cell>
          <cell r="J269" t="str">
            <v>M4b</v>
          </cell>
        </row>
        <row r="270">
          <cell r="A270">
            <v>9413</v>
          </cell>
          <cell r="B270" t="str">
            <v>Progetti di ricerca e sviluppo</v>
          </cell>
          <cell r="C270" t="str">
            <v>GENERALE</v>
          </cell>
          <cell r="D270" t="str">
            <v>COMUNI VARI</v>
          </cell>
          <cell r="E270" t="str">
            <v>Attiva</v>
          </cell>
          <cell r="F270" t="str">
            <v>LABORATORI</v>
          </cell>
          <cell r="G270" t="str">
            <v>INNOVAZIONE &amp; SVILUPPO</v>
          </cell>
          <cell r="H270" t="str">
            <v>RICERCA</v>
          </cell>
          <cell r="I270" t="str">
            <v>OLIVA</v>
          </cell>
          <cell r="J270" t="str">
            <v>M6</v>
          </cell>
        </row>
        <row r="271">
          <cell r="A271" t="str">
            <v>9293_27</v>
          </cell>
          <cell r="B271" t="str">
            <v>Piano Potenziamento Servizio Fognatura  in Comune di Cassano d'Adda</v>
          </cell>
          <cell r="C271" t="str">
            <v>FOGNATURA</v>
          </cell>
          <cell r="D271" t="str">
            <v>CASSANO D'ADDA</v>
          </cell>
          <cell r="E271" t="str">
            <v>Attiva</v>
          </cell>
          <cell r="F271" t="str">
            <v>CAP AREA TECNICA</v>
          </cell>
          <cell r="G271" t="str">
            <v>CAP AREA TECNICA</v>
          </cell>
          <cell r="H271" t="str">
            <v>RETI FOGNATURA</v>
          </cell>
          <cell r="I271" t="str">
            <v>VARGIU</v>
          </cell>
          <cell r="J271" t="str">
            <v>M4a</v>
          </cell>
        </row>
        <row r="272">
          <cell r="A272" t="str">
            <v>9619_MB_FPDA_3</v>
          </cell>
          <cell r="B272" t="str">
            <v>Vasca a testa impianto depuratore di Truccazzano</v>
          </cell>
          <cell r="C272" t="str">
            <v>DEPURAZIONE</v>
          </cell>
          <cell r="D272" t="str">
            <v>DEPURATORE TRUCCAZZANO D'ADDA</v>
          </cell>
          <cell r="E272" t="str">
            <v>NEW</v>
          </cell>
          <cell r="F272" t="str">
            <v>CAP AREA TECNICA</v>
          </cell>
          <cell r="G272" t="str">
            <v>CAP AREA TECNICA</v>
          </cell>
          <cell r="H272" t="str">
            <v>VASCHE VOLANO DEPURAZIONE</v>
          </cell>
          <cell r="I272" t="str">
            <v>VENTURA</v>
          </cell>
          <cell r="J272" t="str">
            <v>M4b</v>
          </cell>
        </row>
        <row r="273">
          <cell r="A273" t="str">
            <v>9293_AMI_1_ROB_6</v>
          </cell>
          <cell r="B273" t="str">
            <v>9293_18-Piano Potenziamento Servizio Fognatura</v>
          </cell>
          <cell r="C273" t="str">
            <v>FOGNATURA</v>
          </cell>
          <cell r="D273" t="str">
            <v>VANZAGHELLO</v>
          </cell>
          <cell r="E273" t="str">
            <v>NEW</v>
          </cell>
          <cell r="F273" t="str">
            <v>CAP AREA TECNICA</v>
          </cell>
          <cell r="G273" t="str">
            <v>CAP AREA TECNICA</v>
          </cell>
          <cell r="H273" t="str">
            <v>RETI FOGNATURA</v>
          </cell>
          <cell r="I273" t="str">
            <v>VARGIU (Labbadini)</v>
          </cell>
          <cell r="J273" t="str">
            <v>M4a</v>
          </cell>
        </row>
        <row r="274">
          <cell r="A274" t="str">
            <v>9028_FPDA_22</v>
          </cell>
          <cell r="B274" t="str">
            <v>Eliminazione Scarichi Fognari e nuovo collegamento rete mista</v>
          </cell>
          <cell r="C274" t="str">
            <v>FOGNATURA</v>
          </cell>
          <cell r="D274" t="str">
            <v>RHO</v>
          </cell>
          <cell r="E274" t="str">
            <v>NEW</v>
          </cell>
          <cell r="F274" t="str">
            <v>CAP AREA TECNICA</v>
          </cell>
          <cell r="G274" t="str">
            <v>CAP AREA TECNICA</v>
          </cell>
          <cell r="H274" t="str">
            <v>RETI FOGNATURA</v>
          </cell>
          <cell r="I274" t="str">
            <v>VARGIU (Labbadini)</v>
          </cell>
          <cell r="J274" t="str">
            <v>M5</v>
          </cell>
        </row>
        <row r="275">
          <cell r="A275" t="str">
            <v>9028_FPDA_27</v>
          </cell>
          <cell r="B275" t="str">
            <v>Eliminazione Scarichi Fognari e nuovo collegamento rete mista</v>
          </cell>
          <cell r="C275" t="str">
            <v>FOGNATURA</v>
          </cell>
          <cell r="D275" t="str">
            <v>CESATE</v>
          </cell>
          <cell r="E275" t="str">
            <v>NEW</v>
          </cell>
          <cell r="F275" t="str">
            <v>CAP AREA TECNICA</v>
          </cell>
          <cell r="G275" t="str">
            <v>CAP AREA TECNICA</v>
          </cell>
          <cell r="H275" t="str">
            <v>RETI FOGNATURA</v>
          </cell>
          <cell r="I275" t="str">
            <v>VARGIU (Labbadini)</v>
          </cell>
          <cell r="J275" t="str">
            <v>M4b</v>
          </cell>
        </row>
        <row r="276">
          <cell r="A276" t="str">
            <v>6985_F</v>
          </cell>
          <cell r="B276" t="str">
            <v>Rozzano via Monte Amiata- Rifacimento rete tubazione vetusta</v>
          </cell>
          <cell r="C276" t="str">
            <v>FOGNATURA</v>
          </cell>
          <cell r="D276" t="str">
            <v>ROZZANO</v>
          </cell>
          <cell r="E276" t="str">
            <v>Attiva</v>
          </cell>
          <cell r="F276" t="str">
            <v>AMI OPERATION</v>
          </cell>
          <cell r="G276" t="str">
            <v>AMI FOGNATURA</v>
          </cell>
          <cell r="H276" t="str">
            <v>FOG MSTR PROGRAMMATA</v>
          </cell>
          <cell r="I276" t="str">
            <v>LABBADINI</v>
          </cell>
          <cell r="J276" t="str">
            <v>M4a</v>
          </cell>
        </row>
        <row r="277">
          <cell r="A277" t="str">
            <v>9047_E</v>
          </cell>
          <cell r="B277" t="str">
            <v>Modifica sistema distrubuzione fanghi disidratati</v>
          </cell>
          <cell r="C277" t="str">
            <v>DEPURAZIONE</v>
          </cell>
          <cell r="D277" t="str">
            <v>DEPURATORE PERO</v>
          </cell>
          <cell r="E277" t="str">
            <v>Attiva</v>
          </cell>
          <cell r="F277" t="str">
            <v>AMI OPERATION</v>
          </cell>
          <cell r="G277" t="str">
            <v>AMI DEPURAZIONE</v>
          </cell>
          <cell r="H277" t="str">
            <v>DEP MSTR PROGRAMMATA</v>
          </cell>
          <cell r="I277" t="str">
            <v>SCAGLIONE</v>
          </cell>
          <cell r="J277" t="str">
            <v>M5</v>
          </cell>
        </row>
        <row r="278">
          <cell r="A278" t="str">
            <v>9288_D</v>
          </cell>
          <cell r="B278" t="str">
            <v>rifacimento comparto grigliatura (grossolana + fine su entrambe le linee)</v>
          </cell>
          <cell r="C278" t="str">
            <v>DEPURAZIONE</v>
          </cell>
          <cell r="D278" t="str">
            <v>DEPURATORE LACCHIARELLA</v>
          </cell>
          <cell r="E278" t="str">
            <v>Attiva</v>
          </cell>
          <cell r="F278" t="str">
            <v>AMI OPERATION</v>
          </cell>
          <cell r="G278" t="str">
            <v>AMI DEPURAZIONE</v>
          </cell>
          <cell r="H278" t="str">
            <v>DEP MSTR PROGRAMMATA</v>
          </cell>
          <cell r="I278" t="str">
            <v>SCAGLIONE</v>
          </cell>
          <cell r="J278" t="str">
            <v>M6</v>
          </cell>
        </row>
        <row r="279">
          <cell r="A279" t="str">
            <v>9288_N</v>
          </cell>
          <cell r="B279" t="str">
            <v>rifacimento piping fognatura interna</v>
          </cell>
          <cell r="C279" t="str">
            <v>DEPURAZIONE</v>
          </cell>
          <cell r="D279" t="str">
            <v>DEPURATORE TREZZANO SUL NAVIGLIO</v>
          </cell>
          <cell r="E279" t="str">
            <v>Attiva</v>
          </cell>
          <cell r="F279" t="str">
            <v>AMI OPERATION</v>
          </cell>
          <cell r="G279" t="str">
            <v>AMI DEPURAZIONE</v>
          </cell>
          <cell r="H279" t="str">
            <v>DEP MSTR PROGRAMMATA</v>
          </cell>
          <cell r="I279" t="str">
            <v>SCAGLIONE</v>
          </cell>
          <cell r="J279" t="str">
            <v>M6</v>
          </cell>
        </row>
        <row r="280">
          <cell r="A280">
            <v>9671</v>
          </cell>
          <cell r="B280" t="str">
            <v>Studio di fattibilità per integrazione fabbisogno idrico dei Comuni di Trezzo sull'Adda Grezzago Trezzano Rosa e Vaprio d'Adda</v>
          </cell>
          <cell r="C280" t="str">
            <v>ACQUEDOTTO</v>
          </cell>
          <cell r="D280" t="str">
            <v>COMUNI VARI</v>
          </cell>
          <cell r="E280" t="str">
            <v>Attiva</v>
          </cell>
          <cell r="F280" t="str">
            <v>CAP AREA TECNICA</v>
          </cell>
          <cell r="G280" t="str">
            <v>CAP AREA TECNICA</v>
          </cell>
          <cell r="H280" t="str">
            <v>DORSALI</v>
          </cell>
          <cell r="I280" t="str">
            <v>VENTURA</v>
          </cell>
          <cell r="J280" t="str">
            <v>M3</v>
          </cell>
        </row>
        <row r="281">
          <cell r="A281" t="str">
            <v>9507_11</v>
          </cell>
          <cell r="B281" t="str">
            <v>Sostituzione reti in via della Resistenza e altre vie Vimodrone</v>
          </cell>
          <cell r="C281" t="str">
            <v>ACQUEDOTTO</v>
          </cell>
          <cell r="D281" t="str">
            <v>VIMODRONE</v>
          </cell>
          <cell r="E281" t="str">
            <v>Attiva</v>
          </cell>
          <cell r="F281" t="str">
            <v>CAP AREA TECNICA</v>
          </cell>
          <cell r="G281" t="str">
            <v>CAP AREA TECNICA</v>
          </cell>
          <cell r="H281" t="str">
            <v>RETI ACQUEDOTTO</v>
          </cell>
          <cell r="I281" t="str">
            <v>VENTURA</v>
          </cell>
          <cell r="J281" t="str">
            <v>M1</v>
          </cell>
        </row>
        <row r="282">
          <cell r="A282" t="str">
            <v>9046_13</v>
          </cell>
          <cell r="B282" t="str">
            <v>Nuovo Pozzo ad Arluno</v>
          </cell>
          <cell r="C282" t="str">
            <v>ACQUEDOTTO</v>
          </cell>
          <cell r="D282" t="str">
            <v>ARLUNO</v>
          </cell>
          <cell r="E282" t="str">
            <v>Attiva</v>
          </cell>
          <cell r="F282" t="str">
            <v>CAP AREA TECNICA</v>
          </cell>
          <cell r="G282" t="str">
            <v>CAP AREA TECNICA</v>
          </cell>
          <cell r="H282" t="str">
            <v>IMPIANTI ACQUEDOTTO</v>
          </cell>
          <cell r="I282" t="str">
            <v>VENTURA</v>
          </cell>
          <cell r="J282" t="str">
            <v>M3</v>
          </cell>
        </row>
        <row r="283">
          <cell r="A283">
            <v>6972</v>
          </cell>
          <cell r="B283" t="str">
            <v>Realizzazione 4Â° linea di ossidazione e sedimentazione finale del depuratore di Canegrate</v>
          </cell>
          <cell r="C283" t="str">
            <v>DEPURAZIONE</v>
          </cell>
          <cell r="D283" t="str">
            <v>DEPURATORE CANEGRATE</v>
          </cell>
          <cell r="E283" t="str">
            <v>Attiva</v>
          </cell>
          <cell r="F283" t="str">
            <v>CAP AREA TECNICA</v>
          </cell>
          <cell r="G283" t="str">
            <v>CAP AREA TECNICA</v>
          </cell>
          <cell r="H283" t="str">
            <v>IMPIANTI DEPURAZIONE</v>
          </cell>
          <cell r="I283" t="str">
            <v>VENTURA</v>
          </cell>
          <cell r="J283" t="str">
            <v>M6</v>
          </cell>
        </row>
        <row r="284">
          <cell r="A284" t="str">
            <v>6634_17</v>
          </cell>
          <cell r="B284" t="str">
            <v>realizzazione piezometro Gaggiano via Europa4</v>
          </cell>
          <cell r="C284" t="str">
            <v>ACQUEDOTTO</v>
          </cell>
          <cell r="D284" t="str">
            <v>GAGGIANO</v>
          </cell>
          <cell r="E284" t="str">
            <v>Attiva</v>
          </cell>
          <cell r="F284" t="str">
            <v>CAP AREA TECNICA</v>
          </cell>
          <cell r="G284" t="str">
            <v>CAP AREA TECNICA</v>
          </cell>
          <cell r="H284" t="str">
            <v>IMPIANTI ACQUEDOTTO</v>
          </cell>
          <cell r="I284" t="str">
            <v>VENTURA</v>
          </cell>
          <cell r="J284" t="str">
            <v>M3</v>
          </cell>
        </row>
        <row r="285">
          <cell r="A285" t="str">
            <v>9514_2</v>
          </cell>
          <cell r="B285" t="str">
            <v>Realizzazione Copertura dep. di Sesto S.G.</v>
          </cell>
          <cell r="C285" t="str">
            <v>DEPURAZIONE</v>
          </cell>
          <cell r="D285" t="str">
            <v>DEPUATORE SESTO SAN GIOVANNI</v>
          </cell>
          <cell r="E285" t="str">
            <v>Attiva</v>
          </cell>
          <cell r="F285" t="str">
            <v>CAP AREA TECNICA</v>
          </cell>
          <cell r="G285" t="str">
            <v>CAP AREA TECNICA</v>
          </cell>
          <cell r="H285" t="str">
            <v>IMPIANTI DEPURAZIONE</v>
          </cell>
          <cell r="I285" t="str">
            <v>VENTURA</v>
          </cell>
          <cell r="J285" t="str">
            <v>M6</v>
          </cell>
        </row>
        <row r="286">
          <cell r="A286" t="str">
            <v>9100_24</v>
          </cell>
          <cell r="B286" t="str">
            <v>Revimping riscaldamento fanghi</v>
          </cell>
          <cell r="C286" t="str">
            <v>DEPURAZIONE</v>
          </cell>
          <cell r="D286" t="str">
            <v>DEPURATORE ROZZANO</v>
          </cell>
          <cell r="E286" t="str">
            <v>Attiva</v>
          </cell>
          <cell r="F286" t="str">
            <v>CAP AREA TECNICA</v>
          </cell>
          <cell r="G286" t="str">
            <v>CAP AREA TECNICA</v>
          </cell>
          <cell r="H286" t="str">
            <v>IMPIANTI DEPURAZIONE</v>
          </cell>
          <cell r="I286" t="str">
            <v>VENTURA</v>
          </cell>
          <cell r="J286" t="str">
            <v>M6</v>
          </cell>
        </row>
        <row r="287">
          <cell r="A287">
            <v>5737</v>
          </cell>
          <cell r="B287" t="str">
            <v>Ristrutturazione rete fognaria Corsico, vie Concordia, Mazzini, ecc.</v>
          </cell>
          <cell r="C287" t="str">
            <v>FOGNATURA</v>
          </cell>
          <cell r="D287" t="str">
            <v>CORSICO</v>
          </cell>
          <cell r="E287" t="str">
            <v>Attiva</v>
          </cell>
          <cell r="F287" t="str">
            <v>CAP AREA TECNICA</v>
          </cell>
          <cell r="G287" t="str">
            <v>CAP AREA TECNICA</v>
          </cell>
          <cell r="H287" t="str">
            <v>RETI FOGNATURA</v>
          </cell>
          <cell r="I287" t="str">
            <v>VARGIU</v>
          </cell>
          <cell r="J287" t="str">
            <v>M4a</v>
          </cell>
        </row>
        <row r="288">
          <cell r="A288" t="str">
            <v>9396_2</v>
          </cell>
          <cell r="B288" t="str">
            <v>Interventi di manutenzione straordinaria e adeguamento dell'impianto di depurazione di Pero: disinfenzione con acido peracetico</v>
          </cell>
          <cell r="C288" t="str">
            <v>DEPURAZIONE</v>
          </cell>
          <cell r="D288" t="str">
            <v>DEPURATORE PERO</v>
          </cell>
          <cell r="E288" t="str">
            <v>Attiva</v>
          </cell>
          <cell r="F288" t="str">
            <v>CAP AREA TECNICA</v>
          </cell>
          <cell r="G288" t="str">
            <v>CAP AREA TECNICA</v>
          </cell>
          <cell r="H288" t="str">
            <v>IMPIANTI DEPURAZIONE</v>
          </cell>
          <cell r="I288" t="str">
            <v>VENTURA</v>
          </cell>
          <cell r="J288" t="str">
            <v>M6</v>
          </cell>
        </row>
        <row r="289">
          <cell r="A289" t="str">
            <v>9619_7</v>
          </cell>
          <cell r="B289" t="str">
            <v>nuova vasca testa impianto ad Abbiategrasso</v>
          </cell>
          <cell r="C289" t="str">
            <v>DEPURAZIONE</v>
          </cell>
          <cell r="D289" t="str">
            <v>ABBIATEGRASSO</v>
          </cell>
          <cell r="E289" t="str">
            <v>Attiva</v>
          </cell>
          <cell r="F289" t="str">
            <v>CAP AREA TECNICA</v>
          </cell>
          <cell r="G289" t="str">
            <v>CAP AREA TECNICA</v>
          </cell>
          <cell r="H289" t="str">
            <v>VASCHE VOLANO DEPURAZIONE</v>
          </cell>
          <cell r="I289" t="str">
            <v>VENTURA</v>
          </cell>
          <cell r="J289" t="str">
            <v>M4b</v>
          </cell>
        </row>
        <row r="290">
          <cell r="A290">
            <v>9510</v>
          </cell>
          <cell r="B290" t="str">
            <v>Risoluzione interferenza IV corsia dinamica A4 Novate Milanese Ai 09-021</v>
          </cell>
          <cell r="C290" t="str">
            <v>ACQUEDOTTO</v>
          </cell>
          <cell r="D290" t="str">
            <v>NOVATE MILANESE</v>
          </cell>
          <cell r="E290" t="str">
            <v>Attiva</v>
          </cell>
          <cell r="F290" t="str">
            <v>CAP AREA TECNICA</v>
          </cell>
          <cell r="G290" t="str">
            <v>CAP AREA TECNICA</v>
          </cell>
          <cell r="H290" t="str">
            <v>INTERFERENZE ACQUEDOTTI</v>
          </cell>
          <cell r="I290" t="str">
            <v>VENTURA</v>
          </cell>
          <cell r="J290" t="str">
            <v>M2</v>
          </cell>
        </row>
        <row r="291">
          <cell r="A291">
            <v>9699</v>
          </cell>
          <cell r="B291" t="str">
            <v>Colonnine acqua non potabile</v>
          </cell>
          <cell r="C291" t="str">
            <v>ACQUEDOTTO</v>
          </cell>
          <cell r="D291" t="str">
            <v>COMUNI VARI</v>
          </cell>
          <cell r="E291" t="str">
            <v>Attiva</v>
          </cell>
          <cell r="F291" t="str">
            <v>GESTIONE CLIENTI</v>
          </cell>
          <cell r="G291" t="str">
            <v>GESTIONE CLIENTI</v>
          </cell>
          <cell r="H291" t="str">
            <v>ACQUE NON POTABILI</v>
          </cell>
          <cell r="I291" t="str">
            <v>SPOSITO</v>
          </cell>
          <cell r="J291" t="str">
            <v>ALTRO</v>
          </cell>
        </row>
        <row r="292">
          <cell r="A292">
            <v>6671</v>
          </cell>
          <cell r="B292" t="str">
            <v>westfield risoluzione interfernza sp 103-04  via Tiepolo</v>
          </cell>
          <cell r="C292" t="str">
            <v>ACQUEDOTTO</v>
          </cell>
          <cell r="D292" t="str">
            <v>SEGRATE</v>
          </cell>
          <cell r="E292" t="str">
            <v>Attiva</v>
          </cell>
          <cell r="F292" t="str">
            <v>CAP AREA TECNICA</v>
          </cell>
          <cell r="G292" t="str">
            <v>CAP AREA TECNICA</v>
          </cell>
          <cell r="H292" t="str">
            <v>INTERFERENZE ACQUEDOTTI</v>
          </cell>
          <cell r="I292" t="str">
            <v>VENTURA</v>
          </cell>
          <cell r="J292" t="str">
            <v>M2</v>
          </cell>
        </row>
        <row r="293">
          <cell r="A293">
            <v>6983</v>
          </cell>
          <cell r="B293" t="str">
            <v>risoluzione scarichi fognari a cura di Amiacque</v>
          </cell>
          <cell r="C293" t="str">
            <v>FOGNATURA</v>
          </cell>
          <cell r="D293" t="str">
            <v>COMUNI VARI</v>
          </cell>
          <cell r="E293" t="str">
            <v>Attiva</v>
          </cell>
          <cell r="F293" t="str">
            <v>AMI OPERATION</v>
          </cell>
          <cell r="G293" t="str">
            <v>AMI FOGNATURA</v>
          </cell>
          <cell r="H293" t="str">
            <v>FOG MSTR PROGRAMMATA</v>
          </cell>
          <cell r="I293" t="str">
            <v>LABBADINI</v>
          </cell>
          <cell r="J293" t="str">
            <v>M4b</v>
          </cell>
        </row>
        <row r="294">
          <cell r="A294" t="str">
            <v>6949_28</v>
          </cell>
          <cell r="B294" t="str">
            <v>Interventi per la riduzione delle acque parassite Comune di Gorgonzola</v>
          </cell>
          <cell r="C294" t="str">
            <v>FOGNATURA</v>
          </cell>
          <cell r="D294" t="str">
            <v>GORGONZOLA</v>
          </cell>
          <cell r="E294" t="str">
            <v>Attiva</v>
          </cell>
          <cell r="F294" t="str">
            <v>CAP AREA TECNICA</v>
          </cell>
          <cell r="G294" t="str">
            <v>CAP AREA TECNICA</v>
          </cell>
          <cell r="H294" t="str">
            <v>RETI FOGNATURA</v>
          </cell>
          <cell r="I294" t="str">
            <v>VARGIU</v>
          </cell>
          <cell r="J294" t="str">
            <v>M4b</v>
          </cell>
        </row>
        <row r="295">
          <cell r="A295">
            <v>9542</v>
          </cell>
          <cell r="B295" t="str">
            <v>Manutenzione straordinaria rete fognaria Cascina Selmo</v>
          </cell>
          <cell r="C295" t="str">
            <v>FOGNATURA</v>
          </cell>
          <cell r="D295" t="str">
            <v>SAN GIULIANO MILANESE</v>
          </cell>
          <cell r="E295" t="str">
            <v>Attiva</v>
          </cell>
          <cell r="F295" t="str">
            <v>CAP AREA TECNICA</v>
          </cell>
          <cell r="G295" t="str">
            <v>CAP AREA TECNICA</v>
          </cell>
          <cell r="H295" t="str">
            <v>RETI FOGNATURA</v>
          </cell>
          <cell r="I295" t="str">
            <v>VARGIU</v>
          </cell>
          <cell r="J295" t="str">
            <v>M4b</v>
          </cell>
        </row>
        <row r="296">
          <cell r="A296" t="str">
            <v>6969_SIC</v>
          </cell>
          <cell r="B296" t="str">
            <v>Sicurezza Vasche volano</v>
          </cell>
          <cell r="C296" t="str">
            <v>FOGNATURA</v>
          </cell>
          <cell r="D296" t="str">
            <v>COMUNI VARI</v>
          </cell>
          <cell r="E296" t="str">
            <v>Attiva</v>
          </cell>
          <cell r="F296" t="str">
            <v>AMI OPERATION</v>
          </cell>
          <cell r="G296" t="str">
            <v>AMI FOGNATURA</v>
          </cell>
          <cell r="H296" t="str">
            <v>FOG MSTR PROGRAMMATA</v>
          </cell>
          <cell r="I296" t="str">
            <v>LABBADINI</v>
          </cell>
          <cell r="J296" t="str">
            <v>ALTRO</v>
          </cell>
        </row>
        <row r="297">
          <cell r="A297" t="str">
            <v>9293_AMI_4</v>
          </cell>
          <cell r="B297" t="str">
            <v>Potenziamento reti fognarie - Trezzo sull'Adda</v>
          </cell>
          <cell r="C297" t="str">
            <v>FOGNATURA</v>
          </cell>
          <cell r="D297" t="str">
            <v>TREZZO SULL'ADDA</v>
          </cell>
          <cell r="E297" t="str">
            <v>NEW</v>
          </cell>
          <cell r="F297" t="str">
            <v>CAP AREA TECNICA</v>
          </cell>
          <cell r="G297" t="str">
            <v>CAP AREA TECNICA</v>
          </cell>
          <cell r="H297" t="str">
            <v>RETI FOGNATURA</v>
          </cell>
          <cell r="I297" t="str">
            <v>VARGIU (Labbadini)</v>
          </cell>
          <cell r="J297" t="str">
            <v>M4a</v>
          </cell>
        </row>
        <row r="298">
          <cell r="A298">
            <v>5859</v>
          </cell>
          <cell r="B298" t="str">
            <v>MSD Peschiera</v>
          </cell>
          <cell r="C298" t="str">
            <v>DEPURAZIONE</v>
          </cell>
          <cell r="D298" t="str">
            <v>DEPURATORE PESCHIERA BORROMEO</v>
          </cell>
          <cell r="E298" t="str">
            <v>Attiva</v>
          </cell>
          <cell r="F298" t="str">
            <v>CAP AREA TECNICA</v>
          </cell>
          <cell r="G298" t="str">
            <v>CAP AREA TECNICA</v>
          </cell>
          <cell r="H298" t="str">
            <v>IMPIANTI DEPURAZIONE</v>
          </cell>
          <cell r="I298" t="str">
            <v>VENTURA</v>
          </cell>
          <cell r="J298" t="str">
            <v>M6</v>
          </cell>
        </row>
        <row r="299">
          <cell r="A299">
            <v>9015</v>
          </cell>
          <cell r="B299" t="str">
            <v>adeguamento impianto elettrico uffici sede</v>
          </cell>
          <cell r="C299" t="str">
            <v>GENERALE</v>
          </cell>
          <cell r="D299" t="str">
            <v>SEDI</v>
          </cell>
          <cell r="E299" t="str">
            <v>Chiusa</v>
          </cell>
          <cell r="F299" t="str">
            <v>SEDI SECURITY E VARIE</v>
          </cell>
          <cell r="G299" t="str">
            <v>SEDI E SECURITY</v>
          </cell>
          <cell r="H299" t="str">
            <v>SEDI</v>
          </cell>
          <cell r="I299" t="str">
            <v>PIROLO</v>
          </cell>
          <cell r="J299" t="str">
            <v>ALTRO</v>
          </cell>
        </row>
        <row r="300">
          <cell r="A300">
            <v>9019</v>
          </cell>
          <cell r="B300" t="str">
            <v>arredi e complementi ufficio</v>
          </cell>
          <cell r="C300" t="str">
            <v>GENERALE</v>
          </cell>
          <cell r="D300" t="str">
            <v>SEDI</v>
          </cell>
          <cell r="E300" t="str">
            <v>Attiva</v>
          </cell>
          <cell r="F300" t="str">
            <v>SEDI SECURITY E VARIE</v>
          </cell>
          <cell r="G300" t="str">
            <v>SEDI E SECURITY</v>
          </cell>
          <cell r="H300" t="str">
            <v>SEDI</v>
          </cell>
          <cell r="I300" t="str">
            <v>PIROLO</v>
          </cell>
          <cell r="J300" t="str">
            <v>ALTRO</v>
          </cell>
        </row>
        <row r="301">
          <cell r="A301" t="str">
            <v>9125_B</v>
          </cell>
          <cell r="B301" t="str">
            <v>Installazione sistema misura energia per ISO 50001</v>
          </cell>
          <cell r="C301" t="str">
            <v>DEPURAZIONE</v>
          </cell>
          <cell r="D301" t="str">
            <v>COMUNI VARI</v>
          </cell>
          <cell r="E301" t="str">
            <v>Attiva</v>
          </cell>
          <cell r="F301" t="str">
            <v>OI</v>
          </cell>
          <cell r="G301" t="str">
            <v>OPERATIONAL INTELLIGENCE</v>
          </cell>
          <cell r="H301" t="str">
            <v>EFFICIENZA ENERGETICA</v>
          </cell>
          <cell r="I301" t="str">
            <v>MUZZATTI</v>
          </cell>
          <cell r="J301" t="str">
            <v>ALTRO</v>
          </cell>
        </row>
        <row r="302">
          <cell r="A302">
            <v>9432</v>
          </cell>
          <cell r="B302" t="str">
            <v>wWestfieldestfield risoluzione interfernza ACQ 4 MP tiepolo</v>
          </cell>
          <cell r="C302" t="str">
            <v>ACQUEDOTTO</v>
          </cell>
          <cell r="D302" t="str">
            <v>SEGRATE</v>
          </cell>
          <cell r="E302" t="str">
            <v>Attiva</v>
          </cell>
          <cell r="F302" t="str">
            <v>CAP AREA TECNICA</v>
          </cell>
          <cell r="G302" t="str">
            <v>CAP AREA TECNICA</v>
          </cell>
          <cell r="H302" t="str">
            <v>INTERFERENZE ACQUEDOTTI</v>
          </cell>
          <cell r="I302" t="str">
            <v>VENTURA</v>
          </cell>
          <cell r="J302" t="str">
            <v>M2</v>
          </cell>
        </row>
        <row r="303">
          <cell r="A303">
            <v>9433</v>
          </cell>
          <cell r="B303" t="str">
            <v>westfield risoluzione interfernza ACQ 5 MP don sturzo</v>
          </cell>
          <cell r="C303" t="str">
            <v>ACQUEDOTTO</v>
          </cell>
          <cell r="D303" t="str">
            <v>SEGRATE</v>
          </cell>
          <cell r="E303" t="str">
            <v>Attiva</v>
          </cell>
          <cell r="F303" t="str">
            <v>CAP AREA TECNICA</v>
          </cell>
          <cell r="G303" t="str">
            <v>CAP AREA TECNICA</v>
          </cell>
          <cell r="H303" t="str">
            <v>INTERFERENZE ACQUEDOTTI</v>
          </cell>
          <cell r="I303" t="str">
            <v>VENTURA</v>
          </cell>
          <cell r="J303" t="str">
            <v>M2</v>
          </cell>
        </row>
        <row r="304">
          <cell r="A304">
            <v>9527</v>
          </cell>
          <cell r="B304" t="str">
            <v>Implementazione Sanitation Safety Plan</v>
          </cell>
          <cell r="C304" t="str">
            <v>DEPURAZIONE</v>
          </cell>
          <cell r="D304" t="str">
            <v>COMUNI VARI</v>
          </cell>
          <cell r="E304" t="str">
            <v>Attiva</v>
          </cell>
          <cell r="F304" t="str">
            <v>LABORATORI</v>
          </cell>
          <cell r="G304" t="str">
            <v>INNOVAZIONE &amp; SVILUPPO</v>
          </cell>
          <cell r="H304" t="str">
            <v>RICERCA</v>
          </cell>
          <cell r="I304" t="str">
            <v>OLIVA</v>
          </cell>
          <cell r="J304" t="str">
            <v>M6</v>
          </cell>
        </row>
        <row r="305">
          <cell r="A305">
            <v>9396</v>
          </cell>
          <cell r="B305" t="str">
            <v>Interventi di manutenzione straordinaria e adeguamento dell'impianto di depurazione di Pero</v>
          </cell>
          <cell r="C305" t="str">
            <v>DEPURAZIONE</v>
          </cell>
          <cell r="D305" t="str">
            <v>DEPURATORE PERO</v>
          </cell>
          <cell r="E305" t="str">
            <v>Attiva</v>
          </cell>
          <cell r="F305" t="str">
            <v>CAP AREA TECNICA</v>
          </cell>
          <cell r="G305" t="str">
            <v>CAP AREA TECNICA</v>
          </cell>
          <cell r="H305" t="str">
            <v>IMPIANTI DEPURAZIONE</v>
          </cell>
          <cell r="I305" t="str">
            <v>VENTURA</v>
          </cell>
          <cell r="J305" t="str">
            <v>M6</v>
          </cell>
        </row>
        <row r="306">
          <cell r="A306" t="str">
            <v>6978_2</v>
          </cell>
          <cell r="B306" t="str">
            <v>Adeguamento sismico e restauro conservativo del serbatoio pensile in fratelli Cervi a Cusago</v>
          </cell>
          <cell r="C306" t="str">
            <v>ACQUEDOTTO</v>
          </cell>
          <cell r="D306" t="str">
            <v>CUSAGO</v>
          </cell>
          <cell r="E306" t="str">
            <v>Attiva</v>
          </cell>
          <cell r="F306" t="str">
            <v>CAP AREA TECNICA</v>
          </cell>
          <cell r="G306" t="str">
            <v>CAP AREA TECNICA</v>
          </cell>
          <cell r="H306" t="str">
            <v>SERBATOI</v>
          </cell>
          <cell r="I306" t="str">
            <v>VENTURA</v>
          </cell>
          <cell r="J306" t="str">
            <v>M2</v>
          </cell>
        </row>
        <row r="307">
          <cell r="A307">
            <v>9441</v>
          </cell>
          <cell r="B307" t="str">
            <v>Piano di Riassetto Agglomerato di Rozzano</v>
          </cell>
          <cell r="C307" t="str">
            <v>FOGNATURA</v>
          </cell>
          <cell r="D307" t="str">
            <v>DEPURATORE ROZZANO</v>
          </cell>
          <cell r="E307" t="str">
            <v>Attiva</v>
          </cell>
          <cell r="F307" t="str">
            <v>CAP AREA TECNICA</v>
          </cell>
          <cell r="G307" t="str">
            <v>CAP AREA TECNICA</v>
          </cell>
          <cell r="H307" t="str">
            <v>COLLETTORI</v>
          </cell>
          <cell r="I307" t="str">
            <v>VARGIU</v>
          </cell>
          <cell r="J307" t="str">
            <v>M4b</v>
          </cell>
        </row>
        <row r="308">
          <cell r="A308">
            <v>9430</v>
          </cell>
          <cell r="B308" t="str">
            <v>westfield risoluzione interfernza ACQ 2 MP morandi</v>
          </cell>
          <cell r="C308" t="str">
            <v>ACQUEDOTTO</v>
          </cell>
          <cell r="D308" t="str">
            <v>SEGRATE</v>
          </cell>
          <cell r="E308" t="str">
            <v>Attiva</v>
          </cell>
          <cell r="F308" t="str">
            <v>CAP AREA TECNICA</v>
          </cell>
          <cell r="G308" t="str">
            <v>CAP AREA TECNICA</v>
          </cell>
          <cell r="H308" t="str">
            <v>INTERFERENZE ACQUEDOTTI</v>
          </cell>
          <cell r="I308" t="str">
            <v>VENTURA</v>
          </cell>
          <cell r="J308" t="str">
            <v>M2</v>
          </cell>
        </row>
        <row r="309">
          <cell r="A309">
            <v>9444</v>
          </cell>
          <cell r="B309" t="str">
            <v>Piano di Riassetto Agglomerato di Gaggiano</v>
          </cell>
          <cell r="C309" t="str">
            <v>FOGNATURA</v>
          </cell>
          <cell r="D309" t="str">
            <v>DEPURATORE GAGGIANO</v>
          </cell>
          <cell r="E309" t="str">
            <v>Attiva</v>
          </cell>
          <cell r="F309" t="str">
            <v>CAP AREA TECNICA</v>
          </cell>
          <cell r="G309" t="str">
            <v>CAP AREA TECNICA</v>
          </cell>
          <cell r="H309" t="str">
            <v>COLLETTORI</v>
          </cell>
          <cell r="I309" t="str">
            <v>VARGIU</v>
          </cell>
          <cell r="J309" t="str">
            <v>M4b</v>
          </cell>
        </row>
        <row r="310">
          <cell r="A310">
            <v>9643</v>
          </cell>
          <cell r="B310" t="str">
            <v>Piano di riassetto ex. 9534 Assago</v>
          </cell>
          <cell r="C310" t="str">
            <v>FOGNATURA</v>
          </cell>
          <cell r="D310" t="str">
            <v>DEPURATORE ASSAGO</v>
          </cell>
          <cell r="E310" t="str">
            <v>Attiva</v>
          </cell>
          <cell r="F310" t="str">
            <v>CAP AREA TECNICA</v>
          </cell>
          <cell r="G310" t="str">
            <v>CAP AREA TECNICA</v>
          </cell>
          <cell r="H310" t="str">
            <v>RETI FOGNATURA</v>
          </cell>
          <cell r="I310" t="str">
            <v>VARGIU</v>
          </cell>
          <cell r="J310" t="str">
            <v>M4b</v>
          </cell>
        </row>
        <row r="311">
          <cell r="A311">
            <v>9248</v>
          </cell>
          <cell r="B311" t="str">
            <v>BUSTO GAROLFO - CANEGRATE INTERCONN rete idrica Busto Garolfo Canegrate</v>
          </cell>
          <cell r="C311" t="str">
            <v>ACQUEDOTTO</v>
          </cell>
          <cell r="D311" t="str">
            <v>BUSTO GAROLFO CANEGRATE</v>
          </cell>
          <cell r="E311" t="str">
            <v>Attiva</v>
          </cell>
          <cell r="F311" t="str">
            <v>CAP AREA TECNICA</v>
          </cell>
          <cell r="G311" t="str">
            <v>CAP AREA TECNICA</v>
          </cell>
          <cell r="H311" t="str">
            <v>RETI ACQUEDOTTO</v>
          </cell>
          <cell r="I311" t="str">
            <v>VENTURA</v>
          </cell>
          <cell r="J311" t="str">
            <v>M2</v>
          </cell>
        </row>
        <row r="312">
          <cell r="A312" t="str">
            <v>5739_77</v>
          </cell>
          <cell r="B312" t="str">
            <v>Pozzo di prima falda Cerro al Lambro</v>
          </cell>
          <cell r="C312" t="str">
            <v>ALTRE ATTIVITA IDRICHE</v>
          </cell>
          <cell r="D312" t="str">
            <v>CERRO AL LAMBRO</v>
          </cell>
          <cell r="E312" t="str">
            <v>Attiva</v>
          </cell>
          <cell r="F312" t="str">
            <v>GESTIONE CLIENTI</v>
          </cell>
          <cell r="G312" t="str">
            <v>GESTIONE CLIENTI</v>
          </cell>
          <cell r="H312" t="str">
            <v>POZZI DI PRIMA FALDA</v>
          </cell>
          <cell r="I312" t="str">
            <v>SPOSITO</v>
          </cell>
          <cell r="J312" t="str">
            <v>M3</v>
          </cell>
        </row>
        <row r="313">
          <cell r="A313">
            <v>9651</v>
          </cell>
          <cell r="B313" t="str">
            <v>Manutenzione straordinaria stazione di sollevamento Quinto De Stampi</v>
          </cell>
          <cell r="C313" t="str">
            <v>FOGNATURA</v>
          </cell>
          <cell r="D313" t="str">
            <v>ROZZANO</v>
          </cell>
          <cell r="E313" t="str">
            <v>Attiva</v>
          </cell>
          <cell r="F313" t="str">
            <v>CAP AREA TECNICA</v>
          </cell>
          <cell r="G313" t="str">
            <v>CAP AREA TECNICA</v>
          </cell>
          <cell r="H313" t="str">
            <v>RETI FOGNATURA</v>
          </cell>
          <cell r="I313" t="str">
            <v>VARGIU</v>
          </cell>
          <cell r="J313" t="str">
            <v>M4b</v>
          </cell>
        </row>
        <row r="314">
          <cell r="A314">
            <v>9408</v>
          </cell>
          <cell r="B314" t="str">
            <v>Sostituzione ed adeguamento normativo cancelli carrai impianti e sedi</v>
          </cell>
          <cell r="C314" t="str">
            <v>GENERALE</v>
          </cell>
          <cell r="D314" t="str">
            <v>COMUNI VARI</v>
          </cell>
          <cell r="E314" t="str">
            <v>Attiva</v>
          </cell>
          <cell r="F314" t="str">
            <v>SEDI SECURITY E VARIE</v>
          </cell>
          <cell r="G314" t="str">
            <v>SEDI E SECURITY</v>
          </cell>
          <cell r="H314" t="str">
            <v>SEDI</v>
          </cell>
          <cell r="I314" t="str">
            <v>PIROLO</v>
          </cell>
          <cell r="J314" t="str">
            <v>ALTRO</v>
          </cell>
        </row>
        <row r="315">
          <cell r="A315">
            <v>9629</v>
          </cell>
          <cell r="B315" t="str">
            <v>Piano di riassetto ex. 9534 Melegnano</v>
          </cell>
          <cell r="C315" t="str">
            <v>FOGNATURA</v>
          </cell>
          <cell r="D315" t="str">
            <v>DEPURATORE MELEGNANO</v>
          </cell>
          <cell r="E315" t="str">
            <v>Attiva</v>
          </cell>
          <cell r="F315" t="str">
            <v>CAP AREA TECNICA</v>
          </cell>
          <cell r="G315" t="str">
            <v>CAP AREA TECNICA</v>
          </cell>
          <cell r="H315" t="str">
            <v>RETI FOGNATURA</v>
          </cell>
          <cell r="I315" t="str">
            <v>VARGIU</v>
          </cell>
          <cell r="J315" t="str">
            <v>M4b</v>
          </cell>
        </row>
        <row r="316">
          <cell r="A316">
            <v>9630</v>
          </cell>
          <cell r="B316" t="str">
            <v>Piano di riassetto ex. 9534 Salerano sul Lambro</v>
          </cell>
          <cell r="C316" t="str">
            <v>FOGNATURA</v>
          </cell>
          <cell r="D316" t="str">
            <v>SAN ZENONE AL LAMBRO</v>
          </cell>
          <cell r="E316" t="str">
            <v>Attiva</v>
          </cell>
          <cell r="F316" t="str">
            <v>CAP AREA TECNICA</v>
          </cell>
          <cell r="G316" t="str">
            <v>CAP AREA TECNICA</v>
          </cell>
          <cell r="H316" t="str">
            <v>RETI FOGNATURA</v>
          </cell>
          <cell r="I316" t="str">
            <v>VARGIU</v>
          </cell>
          <cell r="J316" t="str">
            <v>M4b</v>
          </cell>
        </row>
        <row r="317">
          <cell r="A317">
            <v>9706</v>
          </cell>
          <cell r="B317" t="str">
            <v>Metrotranvia Milano Parco Nord – Seregno, risoluzione interferenza acq fermata in Comune di Bresso Via Vittorio Veneto Ariosto</v>
          </cell>
          <cell r="C317" t="str">
            <v>ACQUEDOTTO</v>
          </cell>
          <cell r="D317" t="str">
            <v>BRESSO SESTO SAN GIOVANNI</v>
          </cell>
          <cell r="E317" t="str">
            <v>Attiva</v>
          </cell>
          <cell r="F317" t="str">
            <v>CAP AREA TECNICA</v>
          </cell>
          <cell r="G317" t="str">
            <v>CAP AREA TECNICA</v>
          </cell>
          <cell r="H317" t="str">
            <v>IMPIANTI ACQUEDOTTO</v>
          </cell>
          <cell r="I317" t="str">
            <v>VENTURA</v>
          </cell>
          <cell r="J317" t="str">
            <v>M3</v>
          </cell>
        </row>
        <row r="318">
          <cell r="A318">
            <v>9431</v>
          </cell>
          <cell r="B318" t="str">
            <v>westfield risoluzione interfernza ACQ 3 MP tiepolo</v>
          </cell>
          <cell r="C318" t="str">
            <v>ACQUEDOTTO</v>
          </cell>
          <cell r="D318" t="str">
            <v>SEGRATE</v>
          </cell>
          <cell r="E318" t="str">
            <v>Attiva</v>
          </cell>
          <cell r="F318" t="str">
            <v>CAP AREA TECNICA</v>
          </cell>
          <cell r="G318" t="str">
            <v>CAP AREA TECNICA</v>
          </cell>
          <cell r="H318" t="str">
            <v>INTERFERENZE ACQUEDOTTI</v>
          </cell>
          <cell r="I318" t="str">
            <v>VENTURA</v>
          </cell>
          <cell r="J318" t="str">
            <v>M2</v>
          </cell>
        </row>
        <row r="319">
          <cell r="A319" t="str">
            <v>6984_1</v>
          </cell>
          <cell r="B319" t="str">
            <v>MSA - Nuove estensioni/potenziamento rete per divisione prese esistenti</v>
          </cell>
          <cell r="C319" t="str">
            <v>ACQUEDOTTO</v>
          </cell>
          <cell r="D319" t="str">
            <v>COMUNI VARI</v>
          </cell>
          <cell r="E319" t="str">
            <v>Attiva</v>
          </cell>
          <cell r="F319" t="str">
            <v>GESTIONE CLIENTI</v>
          </cell>
          <cell r="G319" t="str">
            <v>GESTIONE CLIENTI</v>
          </cell>
          <cell r="H319" t="str">
            <v>MSTR RETI, ALLACCIAMENTI E CONTATORI-ACQUEDOTTO</v>
          </cell>
          <cell r="I319" t="str">
            <v>MAGGI</v>
          </cell>
          <cell r="J319" t="str">
            <v>M1</v>
          </cell>
        </row>
        <row r="320">
          <cell r="A320" t="str">
            <v>5739_85</v>
          </cell>
          <cell r="B320" t="str">
            <v>Realizzazione nuovo pozzo prima falda GREZZAGO</v>
          </cell>
          <cell r="C320" t="str">
            <v>ALTRE ATTIVITA IDRICHE</v>
          </cell>
          <cell r="D320" t="str">
            <v>GREZZAGO</v>
          </cell>
          <cell r="E320" t="str">
            <v>Attiva</v>
          </cell>
          <cell r="F320" t="str">
            <v>GESTIONE CLIENTI</v>
          </cell>
          <cell r="G320" t="str">
            <v>GESTIONE CLIENTI</v>
          </cell>
          <cell r="H320" t="str">
            <v>POZZI DI PRIMA FALDA</v>
          </cell>
          <cell r="I320" t="str">
            <v>SPOSITO</v>
          </cell>
          <cell r="J320" t="str">
            <v>M3</v>
          </cell>
        </row>
        <row r="321">
          <cell r="A321" t="str">
            <v>6965_2</v>
          </cell>
          <cell r="B321" t="str">
            <v>Collettore Rescaldina - Parabiago Lotto 2</v>
          </cell>
          <cell r="C321" t="str">
            <v>FOGNATURA</v>
          </cell>
          <cell r="D321" t="str">
            <v>DEPURATORE PARABIAGO</v>
          </cell>
          <cell r="E321" t="str">
            <v>Attiva</v>
          </cell>
          <cell r="F321" t="str">
            <v>CAP AREA TECNICA</v>
          </cell>
          <cell r="G321" t="str">
            <v>CAP AREA TECNICA</v>
          </cell>
          <cell r="H321" t="str">
            <v>COLLETTORI</v>
          </cell>
          <cell r="I321" t="str">
            <v>VARGIU</v>
          </cell>
          <cell r="J321" t="str">
            <v>M6</v>
          </cell>
        </row>
        <row r="322">
          <cell r="A322">
            <v>7115</v>
          </cell>
          <cell r="B322" t="str">
            <v>CAMBIAGO - Intervento di manutenzione straordinaria vasca volano Frazione Torrazza</v>
          </cell>
          <cell r="C322" t="str">
            <v>FOGNATURA</v>
          </cell>
          <cell r="D322" t="str">
            <v>CAMBIAGO</v>
          </cell>
          <cell r="E322" t="str">
            <v>Attiva</v>
          </cell>
          <cell r="F322" t="str">
            <v>CAP AREA TECNICA</v>
          </cell>
          <cell r="G322" t="str">
            <v>CAP AREA TECNICA</v>
          </cell>
          <cell r="H322" t="str">
            <v>VASCHE VOLANO</v>
          </cell>
          <cell r="I322" t="str">
            <v>VARGIU</v>
          </cell>
          <cell r="J322" t="str">
            <v>M4b</v>
          </cell>
        </row>
        <row r="323">
          <cell r="A323">
            <v>9272</v>
          </cell>
          <cell r="B323" t="str">
            <v>Potenziamento rete fognaria Vie Varie - Cesate</v>
          </cell>
          <cell r="C323" t="str">
            <v>FOGNATURA</v>
          </cell>
          <cell r="D323" t="str">
            <v>CESATE</v>
          </cell>
          <cell r="E323" t="str">
            <v>Attiva</v>
          </cell>
          <cell r="F323" t="str">
            <v>CAP AREA TECNICA</v>
          </cell>
          <cell r="G323" t="str">
            <v>CAP AREA TECNICA</v>
          </cell>
          <cell r="H323" t="str">
            <v>RETI FOGNATURA</v>
          </cell>
          <cell r="I323" t="str">
            <v>VARGIU</v>
          </cell>
          <cell r="J323" t="str">
            <v>M4a</v>
          </cell>
        </row>
        <row r="324">
          <cell r="A324">
            <v>9531</v>
          </cell>
          <cell r="B324" t="str">
            <v>Manutenzione straordinaria rete fognaria varie vie Cassinetta di Lugagnano</v>
          </cell>
          <cell r="C324" t="str">
            <v>FOGNATURA</v>
          </cell>
          <cell r="D324" t="str">
            <v>CASSINETTA DI LUGAGNANO</v>
          </cell>
          <cell r="E324" t="str">
            <v>Attiva</v>
          </cell>
          <cell r="F324" t="str">
            <v>CAP AREA TECNICA</v>
          </cell>
          <cell r="G324" t="str">
            <v>CAP AREA TECNICA</v>
          </cell>
          <cell r="H324" t="str">
            <v>RETI FOGNATURA</v>
          </cell>
          <cell r="I324" t="str">
            <v>VARGIU</v>
          </cell>
          <cell r="J324" t="str">
            <v>M4a</v>
          </cell>
        </row>
        <row r="325">
          <cell r="A325" t="str">
            <v>9440_1</v>
          </cell>
          <cell r="B325" t="str">
            <v>Opere di alleggerimento di via Cavalese a Canegrate ex. 9031</v>
          </cell>
          <cell r="C325" t="str">
            <v>FOGNATURA</v>
          </cell>
          <cell r="D325" t="str">
            <v>CANEGRATE</v>
          </cell>
          <cell r="E325" t="str">
            <v>Attiva</v>
          </cell>
          <cell r="F325" t="str">
            <v>CAP AREA TECNICA</v>
          </cell>
          <cell r="G325" t="str">
            <v>CAP AREA TECNICA</v>
          </cell>
          <cell r="H325" t="str">
            <v>RETI FOGNATURA</v>
          </cell>
          <cell r="I325" t="str">
            <v>VARGIU</v>
          </cell>
          <cell r="J325" t="str">
            <v>M4a</v>
          </cell>
        </row>
        <row r="326">
          <cell r="A326" t="str">
            <v>9028_BIN_4</v>
          </cell>
          <cell r="B326" t="str">
            <v>Adeguamento sfioratore conforme a RR 06/2019</v>
          </cell>
          <cell r="C326" t="str">
            <v>FOGNATURA</v>
          </cell>
          <cell r="D326" t="str">
            <v>BINASCO</v>
          </cell>
          <cell r="E326" t="str">
            <v>NEW</v>
          </cell>
          <cell r="F326" t="str">
            <v>CAP AREA TECNICA</v>
          </cell>
          <cell r="G326" t="str">
            <v>CAP AREA TECNICA</v>
          </cell>
          <cell r="H326" t="str">
            <v>RETI FOGNATURA</v>
          </cell>
          <cell r="I326" t="str">
            <v>VARGIU (Labbadini)</v>
          </cell>
          <cell r="J326" t="str">
            <v>M4b</v>
          </cell>
        </row>
        <row r="327">
          <cell r="A327" t="str">
            <v>9028_ROB_7</v>
          </cell>
          <cell r="B327" t="str">
            <v>Adeguamento sfioratore conforme a RR 06/2019</v>
          </cell>
          <cell r="C327" t="str">
            <v>FOGNATURA</v>
          </cell>
          <cell r="D327" t="str">
            <v>CORBETTA</v>
          </cell>
          <cell r="E327" t="str">
            <v>NEW</v>
          </cell>
          <cell r="F327" t="str">
            <v>CAP AREA TECNICA</v>
          </cell>
          <cell r="G327" t="str">
            <v>CAP AREA TECNICA</v>
          </cell>
          <cell r="H327" t="str">
            <v>RETI FOGNATURA</v>
          </cell>
          <cell r="I327" t="str">
            <v>VARGIU (Labbadini)</v>
          </cell>
          <cell r="J327" t="str">
            <v>M4b</v>
          </cell>
        </row>
        <row r="328">
          <cell r="A328" t="str">
            <v>9028_ROB_12</v>
          </cell>
          <cell r="B328" t="str">
            <v>Adeguamento sfioratore conforme a RR 06/2019</v>
          </cell>
          <cell r="C328" t="str">
            <v>FOGNATURA</v>
          </cell>
          <cell r="D328" t="str">
            <v>ROBECCO SUL NAVIGLIO</v>
          </cell>
          <cell r="E328" t="str">
            <v>NEW</v>
          </cell>
          <cell r="F328" t="str">
            <v>CAP AREA TECNICA</v>
          </cell>
          <cell r="G328" t="str">
            <v>CAP AREA TECNICA</v>
          </cell>
          <cell r="H328" t="str">
            <v>RETI FOGNATURA</v>
          </cell>
          <cell r="I328" t="str">
            <v>VARGIU (Labbadini)</v>
          </cell>
          <cell r="J328" t="str">
            <v>M4b</v>
          </cell>
        </row>
        <row r="329">
          <cell r="A329" t="str">
            <v>9028_ROB_13</v>
          </cell>
          <cell r="B329" t="str">
            <v>Adeguamento sfioratore conforme a RR 06/2019</v>
          </cell>
          <cell r="C329" t="str">
            <v>FOGNATURA</v>
          </cell>
          <cell r="D329" t="str">
            <v>ROBECCO SUL NAVIGLIO</v>
          </cell>
          <cell r="E329" t="str">
            <v>NEW</v>
          </cell>
          <cell r="F329" t="str">
            <v>CAP AREA TECNICA</v>
          </cell>
          <cell r="G329" t="str">
            <v>CAP AREA TECNICA</v>
          </cell>
          <cell r="H329" t="str">
            <v>RETI FOGNATURA</v>
          </cell>
          <cell r="I329" t="str">
            <v>VARGIU (Labbadini)</v>
          </cell>
          <cell r="J329" t="str">
            <v>M4b</v>
          </cell>
        </row>
        <row r="330">
          <cell r="A330" t="str">
            <v>9028_SS_3</v>
          </cell>
          <cell r="B330" t="str">
            <v>Adeguamento sfioratore conforme a RR 06/2019</v>
          </cell>
          <cell r="C330" t="str">
            <v>FOGNATURA</v>
          </cell>
          <cell r="D330" t="str">
            <v>PADERNO DUGNANO</v>
          </cell>
          <cell r="E330" t="str">
            <v>NEW</v>
          </cell>
          <cell r="F330" t="str">
            <v>CAP AREA TECNICA</v>
          </cell>
          <cell r="G330" t="str">
            <v>CAP AREA TECNICA</v>
          </cell>
          <cell r="H330" t="str">
            <v>RETI FOGNATURA</v>
          </cell>
          <cell r="I330" t="str">
            <v>VARGIU (Labbadini)</v>
          </cell>
          <cell r="J330" t="str">
            <v>M4b</v>
          </cell>
        </row>
        <row r="331">
          <cell r="A331" t="str">
            <v>9293_AMI_1_LOC</v>
          </cell>
          <cell r="B331" t="str">
            <v>Potenziamento reti fognarie - Agglomerato di LOCATE DI TRIULZI</v>
          </cell>
          <cell r="C331" t="str">
            <v>FOGNATURA</v>
          </cell>
          <cell r="D331" t="str">
            <v>OPERA</v>
          </cell>
          <cell r="E331" t="str">
            <v>NEW</v>
          </cell>
          <cell r="F331" t="str">
            <v>CAP AREA TECNICA</v>
          </cell>
          <cell r="G331" t="str">
            <v>CAP AREA TECNICA</v>
          </cell>
          <cell r="H331" t="str">
            <v>RETI FOGNATURA</v>
          </cell>
          <cell r="I331" t="str">
            <v>VARGIU (Labbadini)</v>
          </cell>
          <cell r="J331" t="str">
            <v>M4a</v>
          </cell>
        </row>
        <row r="332">
          <cell r="A332" t="str">
            <v>9047_L</v>
          </cell>
          <cell r="B332" t="str">
            <v>Sostituzione delle N.2 centrifughe (o di una da 2000/Kg/h &gt; valutare)</v>
          </cell>
          <cell r="C332" t="str">
            <v>DEPURAZIONE</v>
          </cell>
          <cell r="D332" t="str">
            <v>DEPURATORE SAN GIULIANO MILANESE EST</v>
          </cell>
          <cell r="E332" t="str">
            <v>Attiva</v>
          </cell>
          <cell r="F332" t="str">
            <v>AMI OPERATION</v>
          </cell>
          <cell r="G332" t="str">
            <v>AMI DEPURAZIONE</v>
          </cell>
          <cell r="H332" t="str">
            <v>DEP MSTR PROGRAMMATA</v>
          </cell>
          <cell r="I332" t="str">
            <v>SCAGLIONE</v>
          </cell>
          <cell r="J332" t="str">
            <v>M5</v>
          </cell>
        </row>
        <row r="333">
          <cell r="A333" t="str">
            <v>6978_30</v>
          </cell>
          <cell r="B333" t="str">
            <v>Restauro serbatoio pensile San Giorgio su Legnano (MI) Via Restelli</v>
          </cell>
          <cell r="C333" t="str">
            <v>ACQUEDOTTO</v>
          </cell>
          <cell r="D333" t="str">
            <v>SAN GIORGIO SU LEGNANO</v>
          </cell>
          <cell r="E333" t="str">
            <v>Attiva</v>
          </cell>
          <cell r="F333" t="str">
            <v>CAP AREA TECNICA</v>
          </cell>
          <cell r="G333" t="str">
            <v>CAP AREA TECNICA</v>
          </cell>
          <cell r="H333" t="str">
            <v>SERBATOI</v>
          </cell>
          <cell r="I333" t="str">
            <v>VENTURA</v>
          </cell>
          <cell r="J333" t="str">
            <v>M2</v>
          </cell>
        </row>
        <row r="334">
          <cell r="A334" t="str">
            <v>6983_NEW</v>
          </cell>
          <cell r="B334" t="str">
            <v>parametrica scarichi fognari a cura di Amiacque</v>
          </cell>
          <cell r="C334" t="str">
            <v>FOGNATURA</v>
          </cell>
          <cell r="D334" t="str">
            <v>COMUNI VARI</v>
          </cell>
          <cell r="E334" t="str">
            <v>NEW</v>
          </cell>
          <cell r="F334" t="str">
            <v>AMI OPERATION</v>
          </cell>
          <cell r="G334" t="str">
            <v>AMI FOGNATURA</v>
          </cell>
          <cell r="H334" t="str">
            <v>FOG MSTR PROGRAMMATA</v>
          </cell>
          <cell r="I334" t="str">
            <v>LABBADINI</v>
          </cell>
          <cell r="J334" t="str">
            <v>M4b</v>
          </cell>
        </row>
        <row r="335">
          <cell r="A335">
            <v>9435</v>
          </cell>
          <cell r="B335" t="str">
            <v>westfield risoluzione interfernza ACQ 7 MP tirpolo</v>
          </cell>
          <cell r="C335" t="str">
            <v>ACQUEDOTTO</v>
          </cell>
          <cell r="D335" t="str">
            <v>SEGRATE</v>
          </cell>
          <cell r="E335" t="str">
            <v>Attiva</v>
          </cell>
          <cell r="F335" t="str">
            <v>CAP AREA TECNICA</v>
          </cell>
          <cell r="G335" t="str">
            <v>CAP AREA TECNICA</v>
          </cell>
          <cell r="H335" t="str">
            <v>INTERFERENZE ACQUEDOTTI</v>
          </cell>
          <cell r="I335" t="str">
            <v>VENTURA</v>
          </cell>
          <cell r="J335" t="str">
            <v>M2</v>
          </cell>
        </row>
        <row r="336">
          <cell r="A336" t="str">
            <v>6978_56</v>
          </cell>
          <cell r="B336" t="str">
            <v>Demolizione parziale serbatoio pensile Binasco (MI) via Martiri di Merlate</v>
          </cell>
          <cell r="C336" t="str">
            <v>ACQUEDOTTO</v>
          </cell>
          <cell r="D336" t="str">
            <v>BINASCO</v>
          </cell>
          <cell r="E336" t="str">
            <v>Attiva</v>
          </cell>
          <cell r="F336" t="str">
            <v>CAP AREA TECNICA</v>
          </cell>
          <cell r="G336" t="str">
            <v>CAP AREA TECNICA</v>
          </cell>
          <cell r="H336" t="str">
            <v>SERBATOI</v>
          </cell>
          <cell r="I336" t="str">
            <v>VENTURA</v>
          </cell>
          <cell r="J336" t="str">
            <v>M2</v>
          </cell>
        </row>
        <row r="337">
          <cell r="A337" t="str">
            <v>6978_31</v>
          </cell>
          <cell r="B337" t="str">
            <v>Restauro serbatoio pensile Buscate (MI) Piazza Baracca</v>
          </cell>
          <cell r="C337" t="str">
            <v>ACQUEDOTTO</v>
          </cell>
          <cell r="D337" t="str">
            <v>BUSCATE</v>
          </cell>
          <cell r="E337" t="str">
            <v>Attiva</v>
          </cell>
          <cell r="F337" t="str">
            <v>CAP AREA TECNICA</v>
          </cell>
          <cell r="G337" t="str">
            <v>CAP AREA TECNICA</v>
          </cell>
          <cell r="H337" t="str">
            <v>SERBATOI</v>
          </cell>
          <cell r="I337" t="str">
            <v>VENTURA</v>
          </cell>
          <cell r="J337" t="str">
            <v>M2</v>
          </cell>
        </row>
        <row r="338">
          <cell r="A338">
            <v>9526</v>
          </cell>
          <cell r="B338" t="str">
            <v>Laboratorio - macchinari acque reflue- parametrica manutenzione straordinaria  e rinnovo</v>
          </cell>
          <cell r="C338" t="str">
            <v>DEPURAZIONE</v>
          </cell>
          <cell r="D338" t="str">
            <v>COMUNI VARI</v>
          </cell>
          <cell r="E338" t="str">
            <v>Attiva</v>
          </cell>
          <cell r="F338" t="str">
            <v>LABORATORI</v>
          </cell>
          <cell r="G338" t="str">
            <v>INNOVAZIONE &amp; SVILUPPO</v>
          </cell>
          <cell r="H338" t="str">
            <v>LABORATORI</v>
          </cell>
          <cell r="I338" t="str">
            <v>OLIVA</v>
          </cell>
          <cell r="J338" t="str">
            <v>M6</v>
          </cell>
        </row>
        <row r="339">
          <cell r="A339">
            <v>9628</v>
          </cell>
          <cell r="B339" t="str">
            <v>Piano di riassetto ex. 9534 Milano (Settimo Milanese)</v>
          </cell>
          <cell r="C339" t="str">
            <v>FOGNATURA</v>
          </cell>
          <cell r="D339" t="str">
            <v>SETTIMO MILANESE</v>
          </cell>
          <cell r="E339" t="str">
            <v>Attiva</v>
          </cell>
          <cell r="F339" t="str">
            <v>CAP AREA TECNICA</v>
          </cell>
          <cell r="G339" t="str">
            <v>CAP AREA TECNICA</v>
          </cell>
          <cell r="H339" t="str">
            <v>RETI FOGNATURA</v>
          </cell>
          <cell r="I339" t="str">
            <v>VARGIU</v>
          </cell>
          <cell r="J339" t="str">
            <v>M4b</v>
          </cell>
        </row>
        <row r="340">
          <cell r="A340">
            <v>9305</v>
          </cell>
          <cell r="B340" t="str">
            <v>Settala - Depuratore Installazione PLC e realizzazione rete trasmissione dati</v>
          </cell>
          <cell r="C340" t="str">
            <v>DEPURAZIONE</v>
          </cell>
          <cell r="D340" t="str">
            <v>DEPURATORE SETTALA</v>
          </cell>
          <cell r="E340" t="str">
            <v>Attiva</v>
          </cell>
          <cell r="F340" t="str">
            <v>OI</v>
          </cell>
          <cell r="G340" t="str">
            <v>OPERATIONAL INTELLIGENCE</v>
          </cell>
          <cell r="H340" t="str">
            <v>TELECONTROLLO</v>
          </cell>
          <cell r="I340" t="str">
            <v>MUZZATTI</v>
          </cell>
          <cell r="J340" t="str">
            <v>M6</v>
          </cell>
        </row>
        <row r="341">
          <cell r="A341" t="str">
            <v>9664_5</v>
          </cell>
          <cell r="B341" t="str">
            <v>Opere di alleggerimento della rete fognaria in Via Partigiani</v>
          </cell>
          <cell r="C341" t="str">
            <v>FOGNATURA</v>
          </cell>
          <cell r="D341" t="str">
            <v>CANEGRATE</v>
          </cell>
          <cell r="E341" t="str">
            <v>NEW</v>
          </cell>
          <cell r="F341" t="str">
            <v>CAP AREA TECNICA</v>
          </cell>
          <cell r="G341" t="str">
            <v>CAP AREA TECNICA</v>
          </cell>
          <cell r="H341" t="str">
            <v>RETI FOGNATURA</v>
          </cell>
          <cell r="I341" t="str">
            <v>VARGIU</v>
          </cell>
          <cell r="J341" t="str">
            <v>M4a</v>
          </cell>
        </row>
        <row r="342">
          <cell r="A342" t="str">
            <v>9544_5</v>
          </cell>
          <cell r="B342" t="str">
            <v>Rifacimento gruppo di rilancio in rete in Comune di San Colombano al Lambro</v>
          </cell>
          <cell r="C342" t="str">
            <v>ACQUEDOTTO</v>
          </cell>
          <cell r="D342" t="str">
            <v>SAN COLOMBANO AL LAMBRO</v>
          </cell>
          <cell r="E342" t="str">
            <v>Attiva</v>
          </cell>
          <cell r="F342" t="str">
            <v>CAP AREA TECNICA</v>
          </cell>
          <cell r="G342" t="str">
            <v>CAP AREA TECNICA</v>
          </cell>
          <cell r="H342" t="str">
            <v>IMPIANTI ACQUEDOTTO</v>
          </cell>
          <cell r="I342" t="str">
            <v>VENTURA</v>
          </cell>
          <cell r="J342" t="str">
            <v>M3</v>
          </cell>
        </row>
        <row r="343">
          <cell r="A343" t="str">
            <v>6960_15-3</v>
          </cell>
          <cell r="B343" t="str">
            <v>Alleggerimento rete fognaria del comune di Trezzo sull'Adda</v>
          </cell>
          <cell r="C343" t="str">
            <v>FOGNATURA</v>
          </cell>
          <cell r="D343" t="str">
            <v>TREZZO SULL'ADDA</v>
          </cell>
          <cell r="E343" t="str">
            <v>Attiva</v>
          </cell>
          <cell r="F343" t="str">
            <v>CAP AREA TECNICA</v>
          </cell>
          <cell r="G343" t="str">
            <v>CAP AREA TECNICA</v>
          </cell>
          <cell r="H343" t="str">
            <v>RETI FOGNATURA</v>
          </cell>
          <cell r="I343" t="str">
            <v>VARGIU</v>
          </cell>
          <cell r="J343" t="str">
            <v>M4a</v>
          </cell>
        </row>
        <row r="344">
          <cell r="A344" t="str">
            <v>5739_41</v>
          </cell>
          <cell r="B344" t="str">
            <v>Pozzi di prima falda per uso area a verde nel comune di Albairate</v>
          </cell>
          <cell r="C344" t="str">
            <v>ALTRE ATTIVITA IDRICHE</v>
          </cell>
          <cell r="D344" t="str">
            <v>ALBAIRATE</v>
          </cell>
          <cell r="E344" t="str">
            <v>Attiva</v>
          </cell>
          <cell r="F344" t="str">
            <v>GESTIONE CLIENTI</v>
          </cell>
          <cell r="G344" t="str">
            <v>GESTIONE CLIENTI</v>
          </cell>
          <cell r="H344" t="str">
            <v>POZZI DI PRIMA FALDA</v>
          </cell>
          <cell r="I344" t="str">
            <v>SPOSITO</v>
          </cell>
          <cell r="J344" t="str">
            <v>M3</v>
          </cell>
        </row>
        <row r="345">
          <cell r="A345" t="str">
            <v>5739_86</v>
          </cell>
          <cell r="B345" t="str">
            <v>Completamento pozzo PF Truccazzano via da vinci</v>
          </cell>
          <cell r="C345" t="str">
            <v>ALTRE ATTIVITA IDRICHE</v>
          </cell>
          <cell r="D345" t="str">
            <v>TRUCCAZZANO D'ADDA</v>
          </cell>
          <cell r="E345" t="str">
            <v>Attiva</v>
          </cell>
          <cell r="F345" t="str">
            <v>GESTIONE CLIENTI</v>
          </cell>
          <cell r="G345" t="str">
            <v>GESTIONE CLIENTI</v>
          </cell>
          <cell r="H345" t="str">
            <v>POZZI DI PRIMA FALDA</v>
          </cell>
          <cell r="I345" t="str">
            <v>SPOSITO</v>
          </cell>
          <cell r="J345" t="str">
            <v>M3</v>
          </cell>
        </row>
        <row r="346">
          <cell r="A346">
            <v>6970</v>
          </cell>
          <cell r="B346" t="str">
            <v>Adeguamento sezione grigliatura depuratore di Rozzano</v>
          </cell>
          <cell r="C346" t="str">
            <v>DEPURAZIONE</v>
          </cell>
          <cell r="D346" t="str">
            <v>DEPURATORE ROZZANO</v>
          </cell>
          <cell r="E346" t="str">
            <v>Attiva</v>
          </cell>
          <cell r="F346" t="str">
            <v>CAP AREA TECNICA</v>
          </cell>
          <cell r="G346" t="str">
            <v>CAP AREA TECNICA</v>
          </cell>
          <cell r="H346" t="str">
            <v>IMPIANTI DEPURAZIONE</v>
          </cell>
          <cell r="I346" t="str">
            <v>VENTURA</v>
          </cell>
          <cell r="J346" t="str">
            <v>M6</v>
          </cell>
        </row>
        <row r="347">
          <cell r="A347" t="str">
            <v>9293_23</v>
          </cell>
          <cell r="B347" t="str">
            <v>PPSF - Comune di Pogliano Milanese</v>
          </cell>
          <cell r="C347" t="str">
            <v>FOGNATURA</v>
          </cell>
          <cell r="D347" t="str">
            <v>POGLIANO MILANESE</v>
          </cell>
          <cell r="E347" t="str">
            <v>Attiva</v>
          </cell>
          <cell r="F347" t="str">
            <v>CAP AREA TECNICA</v>
          </cell>
          <cell r="G347" t="str">
            <v>CAP AREA TECNICA</v>
          </cell>
          <cell r="H347" t="str">
            <v>RETI FOGNATURA</v>
          </cell>
          <cell r="I347" t="str">
            <v>VARGIU</v>
          </cell>
          <cell r="J347" t="str">
            <v>M4a</v>
          </cell>
        </row>
        <row r="348">
          <cell r="A348">
            <v>9683</v>
          </cell>
          <cell r="B348" t="str">
            <v>Risoluzione interferenza Dorsale Cornaredo con Varesina CMM</v>
          </cell>
          <cell r="C348" t="str">
            <v>ACQUEDOTTO</v>
          </cell>
          <cell r="D348" t="str">
            <v>BOLLATE</v>
          </cell>
          <cell r="E348" t="str">
            <v>Attiva</v>
          </cell>
          <cell r="F348" t="str">
            <v>CAP AREA TECNICA</v>
          </cell>
          <cell r="G348" t="str">
            <v>CAP AREA TECNICA</v>
          </cell>
          <cell r="H348" t="str">
            <v>INTERFERENZE ACQUEDOTTI</v>
          </cell>
          <cell r="I348" t="str">
            <v>VENTURA</v>
          </cell>
          <cell r="J348" t="str">
            <v>M2</v>
          </cell>
        </row>
        <row r="349">
          <cell r="A349" t="str">
            <v>9047_G</v>
          </cell>
          <cell r="B349" t="str">
            <v>Disidratazione fanghi (scorta attiva)</v>
          </cell>
          <cell r="C349" t="str">
            <v>DEPURAZIONE</v>
          </cell>
          <cell r="D349" t="str">
            <v>DEPURATORE PESCHIERA BORROMEO</v>
          </cell>
          <cell r="E349" t="str">
            <v>Attiva</v>
          </cell>
          <cell r="F349" t="str">
            <v>AMI OPERATION</v>
          </cell>
          <cell r="G349" t="str">
            <v>AMI DEPURAZIONE</v>
          </cell>
          <cell r="H349" t="str">
            <v>DEP MSTR PROGRAMMATA</v>
          </cell>
          <cell r="I349" t="str">
            <v>SCAGLIONE</v>
          </cell>
          <cell r="J349" t="str">
            <v>M5</v>
          </cell>
        </row>
        <row r="350">
          <cell r="A350">
            <v>9404</v>
          </cell>
          <cell r="B350" t="str">
            <v>Impianti Fotovoltaici</v>
          </cell>
          <cell r="C350" t="str">
            <v>ALTRE ATTIVITA IDRICHE</v>
          </cell>
          <cell r="D350" t="str">
            <v>COMUNI VARI</v>
          </cell>
          <cell r="E350" t="str">
            <v>Attiva</v>
          </cell>
          <cell r="F350" t="str">
            <v>OI</v>
          </cell>
          <cell r="G350" t="str">
            <v>OPERATIONAL INTELLIGENCE</v>
          </cell>
          <cell r="H350" t="str">
            <v>EFFICIENZA ENERGETICA</v>
          </cell>
          <cell r="I350" t="str">
            <v>MUZZATTI</v>
          </cell>
          <cell r="J350" t="str">
            <v>ALTRO</v>
          </cell>
        </row>
        <row r="351">
          <cell r="A351">
            <v>9259</v>
          </cell>
          <cell r="B351" t="str">
            <v>Lavori di realizzazione nuovo pozzo potabile con impianto di trattamento e sollevamento nel comune di Rho</v>
          </cell>
          <cell r="C351" t="str">
            <v>ACQUEDOTTO</v>
          </cell>
          <cell r="D351" t="str">
            <v>RHO</v>
          </cell>
          <cell r="E351" t="str">
            <v>Attiva</v>
          </cell>
          <cell r="F351" t="str">
            <v>CAP AREA TECNICA</v>
          </cell>
          <cell r="G351" t="str">
            <v>CAP AREA TECNICA</v>
          </cell>
          <cell r="H351" t="str">
            <v>IMPIANTI ACQUEDOTTO</v>
          </cell>
          <cell r="I351" t="str">
            <v>VENTURA</v>
          </cell>
          <cell r="J351" t="str">
            <v>M3</v>
          </cell>
        </row>
        <row r="352">
          <cell r="A352">
            <v>9442</v>
          </cell>
          <cell r="B352" t="str">
            <v>Piano di Riassetto Agglomerato di San Colombano al Lambro</v>
          </cell>
          <cell r="C352" t="str">
            <v>FOGNATURA</v>
          </cell>
          <cell r="D352" t="str">
            <v>DEPURATORE SAN COLOMBANO AL LAMBRO</v>
          </cell>
          <cell r="E352" t="str">
            <v>Attiva</v>
          </cell>
          <cell r="F352" t="str">
            <v>CAP AREA TECNICA</v>
          </cell>
          <cell r="G352" t="str">
            <v>CAP AREA TECNICA</v>
          </cell>
          <cell r="H352" t="str">
            <v>COLLETTORI</v>
          </cell>
          <cell r="I352" t="str">
            <v>VARGIU</v>
          </cell>
          <cell r="J352" t="str">
            <v>M4b</v>
          </cell>
        </row>
        <row r="353">
          <cell r="A353">
            <v>9701</v>
          </cell>
          <cell r="B353" t="str">
            <v>Alleggerimento fognario via Dalla Chiesa</v>
          </cell>
          <cell r="C353" t="str">
            <v>FOGNATURA</v>
          </cell>
          <cell r="D353" t="str">
            <v>SAN GIORGIO SU LEGNANO</v>
          </cell>
          <cell r="E353" t="str">
            <v>Attiva</v>
          </cell>
          <cell r="F353" t="str">
            <v>CAP AREA TECNICA</v>
          </cell>
          <cell r="G353" t="str">
            <v>CAP AREA TECNICA</v>
          </cell>
          <cell r="H353" t="str">
            <v>RETI FOGNATURA</v>
          </cell>
          <cell r="I353" t="str">
            <v>VARGIU</v>
          </cell>
          <cell r="J353" t="str">
            <v>M4a</v>
          </cell>
        </row>
        <row r="354">
          <cell r="A354">
            <v>9644</v>
          </cell>
          <cell r="B354" t="str">
            <v>Piano di riassetto ex. 9534 Bareggio</v>
          </cell>
          <cell r="C354" t="str">
            <v>FOGNATURA</v>
          </cell>
          <cell r="D354" t="str">
            <v>DEPURATORE BAREGGIO</v>
          </cell>
          <cell r="E354" t="str">
            <v>Attiva</v>
          </cell>
          <cell r="F354" t="str">
            <v>CAP AREA TECNICA</v>
          </cell>
          <cell r="G354" t="str">
            <v>CAP AREA TECNICA</v>
          </cell>
          <cell r="H354" t="str">
            <v>RETI FOGNATURA</v>
          </cell>
          <cell r="I354" t="str">
            <v>VARGIU</v>
          </cell>
          <cell r="J354" t="str">
            <v>M4b</v>
          </cell>
        </row>
        <row r="355">
          <cell r="A355">
            <v>6969</v>
          </cell>
          <cell r="B355" t="str">
            <v>Adeguamento e/o potenziamento vasche volano</v>
          </cell>
          <cell r="C355" t="str">
            <v>FOGNATURA</v>
          </cell>
          <cell r="D355" t="str">
            <v>COMUNI VARI</v>
          </cell>
          <cell r="E355" t="str">
            <v>Attiva</v>
          </cell>
          <cell r="F355" t="str">
            <v>CAP AREA TECNICA</v>
          </cell>
          <cell r="G355" t="str">
            <v>CAP AREA TECNICA</v>
          </cell>
          <cell r="H355" t="str">
            <v>VASCHE VOLANO DEPURAZIONE</v>
          </cell>
          <cell r="I355" t="str">
            <v>VENTURA</v>
          </cell>
          <cell r="J355" t="str">
            <v>M4b</v>
          </cell>
        </row>
        <row r="356">
          <cell r="A356">
            <v>9642</v>
          </cell>
          <cell r="B356" t="str">
            <v>Piano di riassetto ex. 9534 Abbiategrasso</v>
          </cell>
          <cell r="C356" t="str">
            <v>FOGNATURA</v>
          </cell>
          <cell r="D356" t="str">
            <v>DEPURATORE ABBIATEGRASSO</v>
          </cell>
          <cell r="E356" t="str">
            <v>Attiva</v>
          </cell>
          <cell r="F356" t="str">
            <v>CAP AREA TECNICA</v>
          </cell>
          <cell r="G356" t="str">
            <v>CAP AREA TECNICA</v>
          </cell>
          <cell r="H356" t="str">
            <v>RETI FOGNATURA</v>
          </cell>
          <cell r="I356" t="str">
            <v>VARGIU</v>
          </cell>
          <cell r="J356" t="str">
            <v>M4b</v>
          </cell>
        </row>
        <row r="357">
          <cell r="A357">
            <v>9631</v>
          </cell>
          <cell r="B357" t="str">
            <v>Piano di riassetto ex. 9534 Turbigo</v>
          </cell>
          <cell r="C357" t="str">
            <v>FOGNATURA</v>
          </cell>
          <cell r="D357" t="str">
            <v>DEPURATORE TURBIGO</v>
          </cell>
          <cell r="E357" t="str">
            <v>Attiva</v>
          </cell>
          <cell r="F357" t="str">
            <v>CAP AREA TECNICA</v>
          </cell>
          <cell r="G357" t="str">
            <v>CAP AREA TECNICA</v>
          </cell>
          <cell r="H357" t="str">
            <v>RETI FOGNATURA</v>
          </cell>
          <cell r="I357" t="str">
            <v>VARGIU</v>
          </cell>
          <cell r="J357" t="str">
            <v>M4b</v>
          </cell>
        </row>
        <row r="358">
          <cell r="A358" t="str">
            <v>9620_1</v>
          </cell>
          <cell r="B358" t="str">
            <v>impianto di rilancio al servizio di interconnessione Nosate - Castano Primo</v>
          </cell>
          <cell r="C358" t="str">
            <v>ACQUEDOTTO</v>
          </cell>
          <cell r="D358" t="str">
            <v>CASTANO PRIMO</v>
          </cell>
          <cell r="E358" t="str">
            <v>Attiva</v>
          </cell>
          <cell r="F358" t="str">
            <v>CAP AREA TECNICA</v>
          </cell>
          <cell r="G358" t="str">
            <v>CAP AREA TECNICA</v>
          </cell>
          <cell r="H358" t="str">
            <v>RETI ACQUEDOTTO</v>
          </cell>
          <cell r="I358" t="str">
            <v>VENTURA</v>
          </cell>
          <cell r="J358" t="str">
            <v>M3</v>
          </cell>
        </row>
        <row r="359">
          <cell r="A359" t="str">
            <v>5739_53</v>
          </cell>
          <cell r="B359" t="str">
            <v>Pozzo di prima falda per uso area a verde  - orti comune di ROZZANO</v>
          </cell>
          <cell r="C359" t="str">
            <v>ALTRE ATTIVITA IDRICHE</v>
          </cell>
          <cell r="D359" t="str">
            <v>ROZZANO</v>
          </cell>
          <cell r="E359" t="str">
            <v>Attiva</v>
          </cell>
          <cell r="F359" t="str">
            <v>GESTIONE CLIENTI</v>
          </cell>
          <cell r="G359" t="str">
            <v>GESTIONE CLIENTI</v>
          </cell>
          <cell r="H359" t="str">
            <v>POZZI DI PRIMA FALDA</v>
          </cell>
          <cell r="I359" t="str">
            <v>SPOSITO</v>
          </cell>
          <cell r="J359" t="str">
            <v>M3</v>
          </cell>
        </row>
        <row r="360">
          <cell r="A360" t="str">
            <v>5739_69</v>
          </cell>
          <cell r="B360" t="str">
            <v>Pozzo di prima falda Arluno</v>
          </cell>
          <cell r="C360" t="str">
            <v>ALTRE ATTIVITA IDRICHE</v>
          </cell>
          <cell r="D360" t="str">
            <v>ARLUNO</v>
          </cell>
          <cell r="E360" t="str">
            <v>Attiva</v>
          </cell>
          <cell r="F360" t="str">
            <v>GESTIONE CLIENTI</v>
          </cell>
          <cell r="G360" t="str">
            <v>GESTIONE CLIENTI</v>
          </cell>
          <cell r="H360" t="str">
            <v>POZZI DI PRIMA FALDA</v>
          </cell>
          <cell r="I360" t="str">
            <v>SPOSITO</v>
          </cell>
          <cell r="J360" t="str">
            <v>M3</v>
          </cell>
        </row>
        <row r="361">
          <cell r="A361" t="str">
            <v>5739_70</v>
          </cell>
          <cell r="B361" t="str">
            <v>Pozzo di prima falda Melegnano</v>
          </cell>
          <cell r="C361" t="str">
            <v>ALTRE ATTIVITA IDRICHE</v>
          </cell>
          <cell r="D361" t="str">
            <v>MELEGNANO</v>
          </cell>
          <cell r="E361" t="str">
            <v>Attiva</v>
          </cell>
          <cell r="F361" t="str">
            <v>GESTIONE CLIENTI</v>
          </cell>
          <cell r="G361" t="str">
            <v>GESTIONE CLIENTI</v>
          </cell>
          <cell r="H361" t="str">
            <v>POZZI DI PRIMA FALDA</v>
          </cell>
          <cell r="I361" t="str">
            <v>SPOSITO</v>
          </cell>
          <cell r="J361" t="str">
            <v>M3</v>
          </cell>
        </row>
        <row r="362">
          <cell r="A362" t="str">
            <v>5739_87</v>
          </cell>
          <cell r="B362" t="str">
            <v>Completamento pozzo PF Truccazzano via Falcone</v>
          </cell>
          <cell r="C362" t="str">
            <v>ALTRE ATTIVITA IDRICHE</v>
          </cell>
          <cell r="D362" t="str">
            <v>TRUCCAZZANO D'ADDA</v>
          </cell>
          <cell r="E362" t="str">
            <v>Attiva</v>
          </cell>
          <cell r="F362" t="str">
            <v>GESTIONE CLIENTI</v>
          </cell>
          <cell r="G362" t="str">
            <v>GESTIONE CLIENTI</v>
          </cell>
          <cell r="H362" t="str">
            <v>POZZI DI PRIMA FALDA</v>
          </cell>
          <cell r="I362" t="str">
            <v>SPOSITO</v>
          </cell>
          <cell r="J362" t="str">
            <v>M3</v>
          </cell>
        </row>
        <row r="363">
          <cell r="A363" t="str">
            <v>9113_14A</v>
          </cell>
          <cell r="B363" t="str">
            <v>VILLA CORTESE Nuovo pozzo potabile</v>
          </cell>
          <cell r="C363" t="str">
            <v>ACQUEDOTTO</v>
          </cell>
          <cell r="D363" t="str">
            <v>VILLA CORTESE</v>
          </cell>
          <cell r="E363" t="str">
            <v>Attiva</v>
          </cell>
          <cell r="F363" t="str">
            <v>CAP AREA TECNICA</v>
          </cell>
          <cell r="G363" t="str">
            <v>CAP AREA TECNICA</v>
          </cell>
          <cell r="H363" t="str">
            <v>IMPIANTI ACQUEDOTTO</v>
          </cell>
          <cell r="I363" t="str">
            <v>VENTURA</v>
          </cell>
          <cell r="J363" t="str">
            <v>M3</v>
          </cell>
        </row>
        <row r="364">
          <cell r="A364" t="str">
            <v>9392_1</v>
          </cell>
          <cell r="B364" t="str">
            <v>Rimozione condotte in fibrocemento - SestoSG</v>
          </cell>
          <cell r="C364" t="str">
            <v>ACQUEDOTTO</v>
          </cell>
          <cell r="D364" t="str">
            <v>SESTO SAN GIOVANNI</v>
          </cell>
          <cell r="E364" t="str">
            <v>Attiva</v>
          </cell>
          <cell r="F364" t="str">
            <v>CAP AREA TECNICA</v>
          </cell>
          <cell r="G364" t="str">
            <v>CAP AREA TECNICA</v>
          </cell>
          <cell r="H364" t="str">
            <v>RETI ACQUEDOTTO</v>
          </cell>
          <cell r="I364" t="str">
            <v>VENTURA</v>
          </cell>
          <cell r="J364" t="str">
            <v>M1</v>
          </cell>
        </row>
        <row r="365">
          <cell r="A365">
            <v>7114</v>
          </cell>
          <cell r="B365" t="str">
            <v>BUSSERO - Nuova condotta fognaria a servizio zona Nord-Ovest</v>
          </cell>
          <cell r="C365" t="str">
            <v>FOGNATURA</v>
          </cell>
          <cell r="D365" t="str">
            <v>BUSSERO</v>
          </cell>
          <cell r="E365" t="str">
            <v>Attiva</v>
          </cell>
          <cell r="F365" t="str">
            <v>CAP AREA TECNICA</v>
          </cell>
          <cell r="G365" t="str">
            <v>CAP AREA TECNICA</v>
          </cell>
          <cell r="H365" t="str">
            <v>RETI FOGNATURA</v>
          </cell>
          <cell r="I365" t="str">
            <v>VARGIU</v>
          </cell>
          <cell r="J365" t="str">
            <v>M4a</v>
          </cell>
        </row>
        <row r="366">
          <cell r="A366" t="str">
            <v>7120_7</v>
          </cell>
          <cell r="B366" t="str">
            <v>Risanamento collettore Liscate-Vignate</v>
          </cell>
          <cell r="C366" t="str">
            <v>FOGNATURA</v>
          </cell>
          <cell r="D366" t="str">
            <v>LISCATE</v>
          </cell>
          <cell r="E366" t="str">
            <v>Attiva</v>
          </cell>
          <cell r="F366" t="str">
            <v>CAP AREA TECNICA</v>
          </cell>
          <cell r="G366" t="str">
            <v>CAP AREA TECNICA</v>
          </cell>
          <cell r="H366" t="str">
            <v>COLLETTORI</v>
          </cell>
          <cell r="I366" t="str">
            <v>VARGIU</v>
          </cell>
          <cell r="J366" t="str">
            <v>M4b</v>
          </cell>
        </row>
        <row r="367">
          <cell r="A367" t="str">
            <v>9293_33</v>
          </cell>
          <cell r="B367" t="str">
            <v>Piano Potenziamento Servizio Fognatura  in Comune di Peschiera Borromeo c.na Fornace</v>
          </cell>
          <cell r="C367" t="str">
            <v>FOGNATURA</v>
          </cell>
          <cell r="D367" t="str">
            <v>PESCHIERA BORROMEO</v>
          </cell>
          <cell r="E367" t="str">
            <v>Attiva</v>
          </cell>
          <cell r="F367" t="str">
            <v>CAP AREA TECNICA</v>
          </cell>
          <cell r="G367" t="str">
            <v>CAP AREA TECNICA</v>
          </cell>
          <cell r="H367" t="str">
            <v>RETI FOGNATURA</v>
          </cell>
          <cell r="I367" t="str">
            <v>VARGIU</v>
          </cell>
          <cell r="J367" t="str">
            <v>M4a</v>
          </cell>
        </row>
        <row r="368">
          <cell r="A368" t="str">
            <v>9028_FPDA_26</v>
          </cell>
          <cell r="B368" t="str">
            <v>Eliminazione Scarichi Fognari e nuovo collegamento rete mista</v>
          </cell>
          <cell r="C368" t="str">
            <v>FOGNATURA</v>
          </cell>
          <cell r="D368" t="str">
            <v>CESATE</v>
          </cell>
          <cell r="E368" t="str">
            <v>NEW</v>
          </cell>
          <cell r="F368" t="str">
            <v>CAP AREA TECNICA</v>
          </cell>
          <cell r="G368" t="str">
            <v>CAP AREA TECNICA</v>
          </cell>
          <cell r="H368" t="str">
            <v>RETI FOGNATURA</v>
          </cell>
          <cell r="I368" t="str">
            <v>VARGIU (Labbadini)</v>
          </cell>
          <cell r="J368" t="str">
            <v>M4b</v>
          </cell>
        </row>
        <row r="369">
          <cell r="A369">
            <v>9383</v>
          </cell>
          <cell r="B369" t="str">
            <v>Risoluzione interferenza A1</v>
          </cell>
          <cell r="C369" t="str">
            <v>ACQUEDOTTO</v>
          </cell>
          <cell r="D369" t="str">
            <v>CERRO AL LAMBRO</v>
          </cell>
          <cell r="E369" t="str">
            <v>Attiva</v>
          </cell>
          <cell r="F369" t="str">
            <v>CAP AREA TECNICA</v>
          </cell>
          <cell r="G369" t="str">
            <v>CAP AREA TECNICA</v>
          </cell>
          <cell r="H369" t="str">
            <v>INTERFERENZE ACQUEDOTTI</v>
          </cell>
          <cell r="I369" t="str">
            <v>VENTURA</v>
          </cell>
          <cell r="J369" t="str">
            <v>M2</v>
          </cell>
        </row>
        <row r="370">
          <cell r="A370" t="str">
            <v>9511_1</v>
          </cell>
          <cell r="B370" t="str">
            <v>Interventi relaining reti acquedottistiche in comune di Sesto San Giovanni</v>
          </cell>
          <cell r="C370" t="str">
            <v>ACQUEDOTTO</v>
          </cell>
          <cell r="D370" t="str">
            <v>SESTO SAN GIOVANNI</v>
          </cell>
          <cell r="E370" t="str">
            <v>Attiva</v>
          </cell>
          <cell r="F370" t="str">
            <v>CAP AREA TECNICA</v>
          </cell>
          <cell r="G370" t="str">
            <v>CAP AREA TECNICA</v>
          </cell>
          <cell r="H370" t="str">
            <v>RETI ACQUEDOTTO</v>
          </cell>
          <cell r="I370" t="str">
            <v>VENTURA</v>
          </cell>
          <cell r="J370" t="str">
            <v>M1</v>
          </cell>
        </row>
        <row r="371">
          <cell r="A371" t="str">
            <v>9544_6</v>
          </cell>
          <cell r="B371" t="str">
            <v>SESTO SAN GIOVANNI GESCAL I 023 e GESCAL II 024 - Interventi di WSP Realizzazione locale dedicato ai quadri elettrici e recinzione, revamping avampozzo e sostituzione filtri</v>
          </cell>
          <cell r="C371" t="str">
            <v>ACQUEDOTTO</v>
          </cell>
          <cell r="D371" t="str">
            <v>SESTO SAN GIOVANNI</v>
          </cell>
          <cell r="E371" t="str">
            <v>Attiva</v>
          </cell>
          <cell r="F371" t="str">
            <v>CAP AREA TECNICA</v>
          </cell>
          <cell r="G371" t="str">
            <v>CAP AREA TECNICA</v>
          </cell>
          <cell r="H371" t="str">
            <v>IMPIANTI ACQUEDOTTO</v>
          </cell>
          <cell r="I371" t="str">
            <v>VENTURA</v>
          </cell>
          <cell r="J371" t="str">
            <v>M3</v>
          </cell>
        </row>
        <row r="372">
          <cell r="A372" t="str">
            <v>9544_13</v>
          </cell>
          <cell r="B372" t="str">
            <v>PADERNO DUGNANO VALLETTE 007 e 009 - Realizzazione nuovo presidio di trattamento per abbattimento LM6</v>
          </cell>
          <cell r="C372" t="str">
            <v>ACQUEDOTTO</v>
          </cell>
          <cell r="D372" t="str">
            <v>PADERNO DUGNANO</v>
          </cell>
          <cell r="E372" t="str">
            <v>Attiva</v>
          </cell>
          <cell r="F372" t="str">
            <v>CAP AREA TECNICA</v>
          </cell>
          <cell r="G372" t="str">
            <v>CAP AREA TECNICA</v>
          </cell>
          <cell r="H372" t="str">
            <v>IMPIANTI ACQUEDOTTO</v>
          </cell>
          <cell r="I372" t="str">
            <v>VENTURA</v>
          </cell>
          <cell r="J372" t="str">
            <v>M3</v>
          </cell>
        </row>
        <row r="373">
          <cell r="A373" t="str">
            <v>9544_15</v>
          </cell>
          <cell r="B373" t="str">
            <v>S. STEFANO SERBATOIO 046 - Realizzazione nuovo presidio di potabilizzazione a carbone attivo per solventi</v>
          </cell>
          <cell r="C373" t="str">
            <v>ACQUEDOTTO</v>
          </cell>
          <cell r="D373" t="str">
            <v>SANTO STEFANO TICINO</v>
          </cell>
          <cell r="E373" t="str">
            <v>Attiva</v>
          </cell>
          <cell r="F373" t="str">
            <v>CAP AREA TECNICA</v>
          </cell>
          <cell r="G373" t="str">
            <v>CAP AREA TECNICA</v>
          </cell>
          <cell r="H373" t="str">
            <v>IMPIANTI ACQUEDOTTO</v>
          </cell>
          <cell r="I373" t="str">
            <v>VENTURA</v>
          </cell>
          <cell r="J373" t="str">
            <v>M3</v>
          </cell>
        </row>
        <row r="374">
          <cell r="A374" t="str">
            <v>9664_3</v>
          </cell>
          <cell r="B374" t="str">
            <v xml:space="preserve">IS22 - Disconnessione rete meteorica di Via Carlo Urbani con recapito in pozzi disperdenti </v>
          </cell>
          <cell r="C374" t="str">
            <v>FOGNATURA</v>
          </cell>
          <cell r="D374" t="str">
            <v>CORBETTA</v>
          </cell>
          <cell r="E374" t="str">
            <v>NEW</v>
          </cell>
          <cell r="F374" t="str">
            <v>CAP AREA TECNICA</v>
          </cell>
          <cell r="G374" t="str">
            <v>CAP AREA TECNICA</v>
          </cell>
          <cell r="H374" t="str">
            <v>RETI FOGNATURA</v>
          </cell>
          <cell r="I374" t="str">
            <v>VARGIU</v>
          </cell>
          <cell r="J374" t="str">
            <v>M4a</v>
          </cell>
        </row>
        <row r="375">
          <cell r="A375" t="str">
            <v>9113_14B</v>
          </cell>
          <cell r="B375" t="str">
            <v>VILLA CORTESE - impianto di potabilizzazione</v>
          </cell>
          <cell r="C375" t="str">
            <v>ACQUEDOTTO</v>
          </cell>
          <cell r="D375" t="str">
            <v>VILLA CORTESE</v>
          </cell>
          <cell r="E375" t="str">
            <v>Attiva</v>
          </cell>
          <cell r="F375" t="str">
            <v>CAP AREA TECNICA</v>
          </cell>
          <cell r="G375" t="str">
            <v>CAP AREA TECNICA</v>
          </cell>
          <cell r="H375" t="str">
            <v>RETI ACQUEDOTTO</v>
          </cell>
          <cell r="I375" t="str">
            <v>VENTURA</v>
          </cell>
          <cell r="J375" t="str">
            <v>M3</v>
          </cell>
        </row>
        <row r="376">
          <cell r="A376">
            <v>9403</v>
          </cell>
          <cell r="B376" t="str">
            <v>Efficientamento energetico illuminazione esterna</v>
          </cell>
          <cell r="C376" t="str">
            <v>DEPURAZIONE</v>
          </cell>
          <cell r="D376" t="str">
            <v>COMUNI VARI</v>
          </cell>
          <cell r="E376" t="str">
            <v>Attiva</v>
          </cell>
          <cell r="F376" t="str">
            <v>OI</v>
          </cell>
          <cell r="G376" t="str">
            <v>OPERATIONAL INTELLIGENCE</v>
          </cell>
          <cell r="H376" t="str">
            <v>EFFICIENZA ENERGETICA</v>
          </cell>
          <cell r="I376" t="str">
            <v>MUZZATTI</v>
          </cell>
          <cell r="J376" t="str">
            <v>ALTRO</v>
          </cell>
        </row>
        <row r="377">
          <cell r="A377">
            <v>9632</v>
          </cell>
          <cell r="B377" t="str">
            <v>Piano di riassetto ex. 9534 Zelo Surrigone</v>
          </cell>
          <cell r="C377" t="str">
            <v>FOGNATURA</v>
          </cell>
          <cell r="D377" t="str">
            <v>DEPURATORE ZELO SURRIGONE</v>
          </cell>
          <cell r="E377" t="str">
            <v>Attiva</v>
          </cell>
          <cell r="F377" t="str">
            <v>CAP AREA TECNICA</v>
          </cell>
          <cell r="G377" t="str">
            <v>CAP AREA TECNICA</v>
          </cell>
          <cell r="H377" t="str">
            <v>RETI FOGNATURA</v>
          </cell>
          <cell r="I377" t="str">
            <v>VARGIU</v>
          </cell>
          <cell r="J377" t="str">
            <v>M4b</v>
          </cell>
        </row>
        <row r="378">
          <cell r="A378">
            <v>9649</v>
          </cell>
          <cell r="B378" t="str">
            <v>Piano di riassetto ex. 9534 Trezzano sul Naviglio</v>
          </cell>
          <cell r="C378" t="str">
            <v>FOGNATURA</v>
          </cell>
          <cell r="D378" t="str">
            <v>DEPURATORE TREZZANO</v>
          </cell>
          <cell r="E378" t="str">
            <v>Attiva</v>
          </cell>
          <cell r="F378" t="str">
            <v>CAP AREA TECNICA</v>
          </cell>
          <cell r="G378" t="str">
            <v>CAP AREA TECNICA</v>
          </cell>
          <cell r="H378" t="str">
            <v>RETI FOGNATURA</v>
          </cell>
          <cell r="I378" t="str">
            <v>VARGIU</v>
          </cell>
          <cell r="J378" t="str">
            <v>M4b</v>
          </cell>
        </row>
        <row r="379">
          <cell r="A379">
            <v>5034</v>
          </cell>
          <cell r="B379" t="str">
            <v>RADDOPPIO RHO-MONZA risoluzione interferenza tavola 8 in Comune di Paderno Dugnano</v>
          </cell>
          <cell r="C379" t="str">
            <v>ACQUEDOTTO</v>
          </cell>
          <cell r="D379" t="str">
            <v>PADERNO DUGNANO</v>
          </cell>
          <cell r="E379" t="str">
            <v>Attiva</v>
          </cell>
          <cell r="F379" t="str">
            <v>CAP AREA TECNICA</v>
          </cell>
          <cell r="G379" t="str">
            <v>CAP AREA TECNICA</v>
          </cell>
          <cell r="H379" t="str">
            <v>INTERFERENZE ACQUEDOTTI</v>
          </cell>
          <cell r="I379" t="str">
            <v>VENTURA</v>
          </cell>
          <cell r="J379" t="str">
            <v>M2</v>
          </cell>
        </row>
        <row r="380">
          <cell r="A380">
            <v>9633</v>
          </cell>
          <cell r="B380" t="str">
            <v>Piano di riassetto ex. 9534 Motta Visconti</v>
          </cell>
          <cell r="C380" t="str">
            <v>FOGNATURA</v>
          </cell>
          <cell r="D380" t="str">
            <v>DEPURATORE MOTTA VISCONTI</v>
          </cell>
          <cell r="E380" t="str">
            <v>Attiva</v>
          </cell>
          <cell r="F380" t="str">
            <v>CAP AREA TECNICA</v>
          </cell>
          <cell r="G380" t="str">
            <v>CAP AREA TECNICA</v>
          </cell>
          <cell r="H380" t="str">
            <v>RETI FOGNATURA</v>
          </cell>
          <cell r="I380" t="str">
            <v>VARGIU</v>
          </cell>
          <cell r="J380" t="str">
            <v>M4b</v>
          </cell>
        </row>
        <row r="381">
          <cell r="A381">
            <v>9645</v>
          </cell>
          <cell r="B381" t="str">
            <v>Piano di riassetto ex. 9534 Binasco</v>
          </cell>
          <cell r="C381" t="str">
            <v>FOGNATURA</v>
          </cell>
          <cell r="D381" t="str">
            <v>DEPURATORE BINASCO</v>
          </cell>
          <cell r="E381" t="str">
            <v>Attiva</v>
          </cell>
          <cell r="F381" t="str">
            <v>CAP AREA TECNICA</v>
          </cell>
          <cell r="G381" t="str">
            <v>CAP AREA TECNICA</v>
          </cell>
          <cell r="H381" t="str">
            <v>RETI FOGNATURA</v>
          </cell>
          <cell r="I381" t="str">
            <v>VARGIU</v>
          </cell>
          <cell r="J381" t="str">
            <v>M4b</v>
          </cell>
        </row>
        <row r="382">
          <cell r="A382" t="str">
            <v>6978_1</v>
          </cell>
          <cell r="B382" t="str">
            <v>Adeguamento sismico e restauro conservativo del serbatio pensile in via Trieste BESATE</v>
          </cell>
          <cell r="C382" t="str">
            <v>ACQUEDOTTO</v>
          </cell>
          <cell r="D382" t="str">
            <v>BESATE</v>
          </cell>
          <cell r="E382" t="str">
            <v>Attiva</v>
          </cell>
          <cell r="F382" t="str">
            <v>CAP AREA TECNICA</v>
          </cell>
          <cell r="G382" t="str">
            <v>CAP AREA TECNICA</v>
          </cell>
          <cell r="H382" t="str">
            <v>SERBATOI</v>
          </cell>
          <cell r="I382" t="str">
            <v>VENTURA</v>
          </cell>
          <cell r="J382" t="str">
            <v>ALTRO</v>
          </cell>
        </row>
        <row r="383">
          <cell r="A383">
            <v>9410</v>
          </cell>
          <cell r="B383" t="str">
            <v>Opere di riduzione apporto acque meteoriche in fognatura mista in comune di Solaro</v>
          </cell>
          <cell r="C383" t="str">
            <v>FOGNATURA</v>
          </cell>
          <cell r="D383" t="str">
            <v>SOLARO</v>
          </cell>
          <cell r="E383" t="str">
            <v>Attiva</v>
          </cell>
          <cell r="F383" t="str">
            <v>CAP AREA TECNICA</v>
          </cell>
          <cell r="G383" t="str">
            <v>CAP AREA TECNICA</v>
          </cell>
          <cell r="H383" t="str">
            <v>RETI FOGNATURA</v>
          </cell>
          <cell r="I383" t="str">
            <v>VARGIU</v>
          </cell>
          <cell r="J383" t="str">
            <v>M4a</v>
          </cell>
        </row>
        <row r="384">
          <cell r="A384" t="str">
            <v>5112_1</v>
          </cell>
          <cell r="B384" t="str">
            <v>Campagna di monitoraggio per una più corretta stima delle portate parassite</v>
          </cell>
          <cell r="C384" t="str">
            <v>FOGNATURA</v>
          </cell>
          <cell r="D384" t="str">
            <v>DEPURATORE GUDO VISCONTI</v>
          </cell>
          <cell r="E384" t="str">
            <v>NEW</v>
          </cell>
          <cell r="F384" t="str">
            <v>CAP AREA TECNICA</v>
          </cell>
          <cell r="G384" t="str">
            <v>CAP AREA TECNICA</v>
          </cell>
          <cell r="H384" t="str">
            <v>COLLETTORI</v>
          </cell>
          <cell r="I384" t="str">
            <v>VARGIU</v>
          </cell>
          <cell r="J384" t="str">
            <v>M4a</v>
          </cell>
        </row>
        <row r="385">
          <cell r="A385">
            <v>9647</v>
          </cell>
          <cell r="B385" t="str">
            <v>Piano di riassetto ex. 9534 Lacchiarella</v>
          </cell>
          <cell r="C385" t="str">
            <v>FOGNATURA</v>
          </cell>
          <cell r="D385" t="str">
            <v>DEPURATORE LACCHIARELLA</v>
          </cell>
          <cell r="E385" t="str">
            <v>Attiva</v>
          </cell>
          <cell r="F385" t="str">
            <v>CAP AREA TECNICA</v>
          </cell>
          <cell r="G385" t="str">
            <v>CAP AREA TECNICA</v>
          </cell>
          <cell r="H385" t="str">
            <v>RETI FOGNATURA</v>
          </cell>
          <cell r="I385" t="str">
            <v>VARGIU</v>
          </cell>
          <cell r="J385" t="str">
            <v>M4b</v>
          </cell>
        </row>
        <row r="386">
          <cell r="A386">
            <v>9634</v>
          </cell>
          <cell r="B386" t="str">
            <v>Piano di riassetto ex. 9534 Dresano</v>
          </cell>
          <cell r="C386" t="str">
            <v>FOGNATURA</v>
          </cell>
          <cell r="D386" t="str">
            <v>DEPURATORE DRESANO</v>
          </cell>
          <cell r="E386" t="str">
            <v>Attiva</v>
          </cell>
          <cell r="F386" t="str">
            <v>CAP AREA TECNICA</v>
          </cell>
          <cell r="G386" t="str">
            <v>CAP AREA TECNICA</v>
          </cell>
          <cell r="H386" t="str">
            <v>RETI FOGNATURA</v>
          </cell>
          <cell r="I386" t="str">
            <v>VARGIU</v>
          </cell>
          <cell r="J386" t="str">
            <v>M4b</v>
          </cell>
        </row>
        <row r="387">
          <cell r="A387">
            <v>9636</v>
          </cell>
          <cell r="B387" t="str">
            <v>Piano di riassetto ex. 9534 Vernate</v>
          </cell>
          <cell r="C387" t="str">
            <v>FOGNATURA</v>
          </cell>
          <cell r="D387" t="str">
            <v>DEPURATORE VERNATE</v>
          </cell>
          <cell r="E387" t="str">
            <v>Attiva</v>
          </cell>
          <cell r="F387" t="str">
            <v>CAP AREA TECNICA</v>
          </cell>
          <cell r="G387" t="str">
            <v>CAP AREA TECNICA</v>
          </cell>
          <cell r="H387" t="str">
            <v>RETI FOGNATURA</v>
          </cell>
          <cell r="I387" t="str">
            <v>VARGIU</v>
          </cell>
          <cell r="J387" t="str">
            <v>M4b</v>
          </cell>
        </row>
        <row r="388">
          <cell r="A388">
            <v>5366</v>
          </cell>
          <cell r="B388" t="str">
            <v>lavori di realizzazione nuovo pozzo in comune di Santo Stefano Ticino - via Milano</v>
          </cell>
          <cell r="C388" t="str">
            <v>ACQUEDOTTO</v>
          </cell>
          <cell r="D388" t="str">
            <v>SANTO STEFANO TICINO</v>
          </cell>
          <cell r="E388" t="str">
            <v>Attiva</v>
          </cell>
          <cell r="F388" t="str">
            <v>CAP AREA TECNICA</v>
          </cell>
          <cell r="G388" t="str">
            <v>CAP AREA TECNICA</v>
          </cell>
          <cell r="H388" t="str">
            <v>IMPIANTI ACQUEDOTTO</v>
          </cell>
          <cell r="I388" t="str">
            <v>VENTURA</v>
          </cell>
          <cell r="J388" t="str">
            <v>M3</v>
          </cell>
        </row>
        <row r="389">
          <cell r="A389" t="str">
            <v>5707_2</v>
          </cell>
          <cell r="B389" t="str">
            <v>Interventi straordinari sul by-pass a valle sedimentazione primaria depuratore di Robecco - Prescrizione ARPA</v>
          </cell>
          <cell r="C389" t="str">
            <v>DEPURAZIONE</v>
          </cell>
          <cell r="D389" t="str">
            <v>DEPURATORE ROBECCO SUL NAVIGLIO</v>
          </cell>
          <cell r="E389" t="str">
            <v>Attiva</v>
          </cell>
          <cell r="F389" t="str">
            <v>CAP AREA TECNICA</v>
          </cell>
          <cell r="G389" t="str">
            <v>CAP AREA TECNICA</v>
          </cell>
          <cell r="H389" t="str">
            <v>IMPIANTI DEPURAZIONE</v>
          </cell>
          <cell r="I389" t="str">
            <v>VENTURA</v>
          </cell>
          <cell r="J389" t="str">
            <v>M6</v>
          </cell>
        </row>
        <row r="390">
          <cell r="A390" t="str">
            <v>5708_3</v>
          </cell>
          <cell r="B390" t="str">
            <v>Lavori vari dep. di Bareggio</v>
          </cell>
          <cell r="C390" t="str">
            <v>DEPURAZIONE</v>
          </cell>
          <cell r="D390" t="str">
            <v>DEPURATORE BAREGGIO</v>
          </cell>
          <cell r="E390" t="str">
            <v>Attiva</v>
          </cell>
          <cell r="F390" t="str">
            <v>CAP AREA TECNICA</v>
          </cell>
          <cell r="G390" t="str">
            <v>CAP AREA TECNICA</v>
          </cell>
          <cell r="H390" t="str">
            <v>IMPIANTI DEPURAZIONE</v>
          </cell>
          <cell r="I390" t="str">
            <v>VENTURA</v>
          </cell>
          <cell r="J390" t="str">
            <v>M6</v>
          </cell>
        </row>
        <row r="391">
          <cell r="A391" t="str">
            <v>5739_62</v>
          </cell>
          <cell r="B391" t="str">
            <v>Pozzo di prima falda per uso area a verde nel comune di Magnago</v>
          </cell>
          <cell r="C391" t="str">
            <v>ALTRE ATTIVITA IDRICHE</v>
          </cell>
          <cell r="D391" t="str">
            <v>MAGNAGO</v>
          </cell>
          <cell r="E391" t="str">
            <v>Attiva</v>
          </cell>
          <cell r="F391" t="str">
            <v>GESTIONE CLIENTI</v>
          </cell>
          <cell r="G391" t="str">
            <v>GESTIONE CLIENTI</v>
          </cell>
          <cell r="H391" t="str">
            <v>POZZI DI PRIMA FALDA</v>
          </cell>
          <cell r="I391" t="str">
            <v>SPOSITO</v>
          </cell>
          <cell r="J391" t="str">
            <v>M3</v>
          </cell>
        </row>
        <row r="392">
          <cell r="A392">
            <v>9543</v>
          </cell>
          <cell r="B392" t="str">
            <v>Nuove estensioni rete fognaria (allacci)</v>
          </cell>
          <cell r="C392" t="str">
            <v>FOGNATURA</v>
          </cell>
          <cell r="D392" t="str">
            <v>COMUNI VARI</v>
          </cell>
          <cell r="E392" t="str">
            <v>Attiva</v>
          </cell>
          <cell r="F392" t="str">
            <v>GESTIONE CLIENTI</v>
          </cell>
          <cell r="G392" t="str">
            <v>GESTIONE CLIENTI</v>
          </cell>
          <cell r="H392" t="str">
            <v>MSTR RETI, ALLACCIAMENTI E CONTATORI-ACQUEDOTTO</v>
          </cell>
          <cell r="I392" t="str">
            <v>MAGGI</v>
          </cell>
          <cell r="J392" t="str">
            <v>M4b</v>
          </cell>
        </row>
        <row r="393">
          <cell r="A393" t="str">
            <v>9392_2</v>
          </cell>
          <cell r="B393" t="str">
            <v>Rimozione condotte in fibrocemento - Melegnano</v>
          </cell>
          <cell r="C393" t="str">
            <v>ACQUEDOTTO</v>
          </cell>
          <cell r="D393" t="str">
            <v>MELEGNANO</v>
          </cell>
          <cell r="E393" t="str">
            <v>Attiva</v>
          </cell>
          <cell r="F393" t="str">
            <v>CAP AREA TECNICA</v>
          </cell>
          <cell r="G393" t="str">
            <v>CAP AREA TECNICA</v>
          </cell>
          <cell r="H393" t="str">
            <v>RETI ACQUEDOTTO</v>
          </cell>
          <cell r="I393" t="str">
            <v>VENTURA</v>
          </cell>
          <cell r="J393" t="str">
            <v>M1</v>
          </cell>
        </row>
        <row r="394">
          <cell r="A394" t="str">
            <v>9028_1</v>
          </cell>
          <cell r="B394" t="str">
            <v>Potenziamento ed alleggerimento della rete fognaria in comune di Masate</v>
          </cell>
          <cell r="C394" t="str">
            <v>FOGNATURA</v>
          </cell>
          <cell r="D394" t="str">
            <v>MASATE</v>
          </cell>
          <cell r="E394" t="str">
            <v>Attiva</v>
          </cell>
          <cell r="F394" t="str">
            <v>CAP AREA TECNICA</v>
          </cell>
          <cell r="G394" t="str">
            <v>CAP AREA TECNICA</v>
          </cell>
          <cell r="H394" t="str">
            <v>RETI FOGNATURA</v>
          </cell>
          <cell r="I394" t="str">
            <v>VARGIU</v>
          </cell>
          <cell r="J394" t="str">
            <v>M4b</v>
          </cell>
        </row>
        <row r="395">
          <cell r="A395">
            <v>5969</v>
          </cell>
          <cell r="B395" t="str">
            <v>Realizzazione di un nuovo pozzo in comune di Robecchetto con Induno</v>
          </cell>
          <cell r="C395" t="str">
            <v>ACQUEDOTTO</v>
          </cell>
          <cell r="D395" t="str">
            <v>ROBECCHETTO CON INDUNO</v>
          </cell>
          <cell r="E395" t="str">
            <v>Attiva</v>
          </cell>
          <cell r="F395" t="str">
            <v>CAP AREA TECNICA</v>
          </cell>
          <cell r="G395" t="str">
            <v>CAP AREA TECNICA</v>
          </cell>
          <cell r="H395" t="str">
            <v>IMPIANTI ACQUEDOTTO</v>
          </cell>
          <cell r="I395" t="str">
            <v>VENTURA</v>
          </cell>
          <cell r="J395" t="str">
            <v>M3</v>
          </cell>
        </row>
        <row r="396">
          <cell r="A396">
            <v>9638</v>
          </cell>
          <cell r="B396" t="str">
            <v>Piano di riassetto ex. 9534 Morimondo</v>
          </cell>
          <cell r="C396" t="str">
            <v>FOGNATURA</v>
          </cell>
          <cell r="D396" t="str">
            <v>DEPURATORE MORIMONDO</v>
          </cell>
          <cell r="E396" t="str">
            <v>Attiva</v>
          </cell>
          <cell r="F396" t="str">
            <v>CAP AREA TECNICA</v>
          </cell>
          <cell r="G396" t="str">
            <v>CAP AREA TECNICA</v>
          </cell>
          <cell r="H396" t="str">
            <v>RETI FOGNATURA</v>
          </cell>
          <cell r="I396" t="str">
            <v>VARGIU</v>
          </cell>
          <cell r="J396" t="str">
            <v>M4b</v>
          </cell>
        </row>
        <row r="397">
          <cell r="A397">
            <v>9637</v>
          </cell>
          <cell r="B397" t="str">
            <v>Piano di riassetto ex. 9534 Cisliano</v>
          </cell>
          <cell r="C397" t="str">
            <v>FOGNATURA</v>
          </cell>
          <cell r="D397" t="str">
            <v>DEPURATORE CISLIANO</v>
          </cell>
          <cell r="E397" t="str">
            <v>Attiva</v>
          </cell>
          <cell r="F397" t="str">
            <v>CAP AREA TECNICA</v>
          </cell>
          <cell r="G397" t="str">
            <v>CAP AREA TECNICA</v>
          </cell>
          <cell r="H397" t="str">
            <v>RETI FOGNATURA</v>
          </cell>
          <cell r="I397" t="str">
            <v>VARGIU</v>
          </cell>
          <cell r="J397" t="str">
            <v>M4b</v>
          </cell>
        </row>
        <row r="398">
          <cell r="A398" t="str">
            <v>9622_2</v>
          </cell>
          <cell r="B398" t="str">
            <v>Rifacimento rete acquedotto</v>
          </cell>
          <cell r="C398" t="str">
            <v>ACQUEDOTTO</v>
          </cell>
          <cell r="D398" t="str">
            <v>TRIBIANO</v>
          </cell>
          <cell r="E398" t="str">
            <v>Attiva</v>
          </cell>
          <cell r="F398" t="str">
            <v>CAP AREA TECNICA</v>
          </cell>
          <cell r="G398" t="str">
            <v>CAP AREA TECNICA</v>
          </cell>
          <cell r="H398" t="str">
            <v>RETI ACQUEDOTTO</v>
          </cell>
          <cell r="I398" t="str">
            <v>VENTURA</v>
          </cell>
          <cell r="J398" t="str">
            <v>M1</v>
          </cell>
        </row>
        <row r="399">
          <cell r="A399" t="str">
            <v>9622_1</v>
          </cell>
          <cell r="B399" t="str">
            <v>Rifacimento rete acquedotto</v>
          </cell>
          <cell r="C399" t="str">
            <v>ACQUEDOTTO</v>
          </cell>
          <cell r="D399" t="str">
            <v>SAN GIULIANO MILANESE</v>
          </cell>
          <cell r="E399" t="str">
            <v>Attiva</v>
          </cell>
          <cell r="F399" t="str">
            <v>CAP AREA TECNICA</v>
          </cell>
          <cell r="G399" t="str">
            <v>CAP AREA TECNICA</v>
          </cell>
          <cell r="H399" t="str">
            <v>RETI ACQUEDOTTO</v>
          </cell>
          <cell r="I399" t="str">
            <v>VENTURA</v>
          </cell>
          <cell r="J399" t="str">
            <v>M1</v>
          </cell>
        </row>
        <row r="400">
          <cell r="A400" t="str">
            <v>9372_10</v>
          </cell>
          <cell r="B400" t="str">
            <v>ACQ 01-09 C.SO EUROPA TUNNEL</v>
          </cell>
          <cell r="C400" t="str">
            <v>ACQUEDOTTO</v>
          </cell>
          <cell r="D400" t="str">
            <v>LAINATE</v>
          </cell>
          <cell r="E400" t="str">
            <v>Attiva</v>
          </cell>
          <cell r="F400" t="str">
            <v>CAP AREA TECNICA</v>
          </cell>
          <cell r="G400" t="str">
            <v>CAP AREA TECNICA</v>
          </cell>
          <cell r="H400" t="str">
            <v>INTERFERENZE ACQUEDOTTI</v>
          </cell>
          <cell r="I400" t="str">
            <v>VENTURA</v>
          </cell>
          <cell r="J400" t="str">
            <v>M2</v>
          </cell>
        </row>
        <row r="401">
          <cell r="A401">
            <v>9640</v>
          </cell>
          <cell r="B401" t="str">
            <v>Piano di riassetto ex. 9534 Ozzero</v>
          </cell>
          <cell r="C401" t="str">
            <v>FOGNATURA</v>
          </cell>
          <cell r="D401" t="str">
            <v>DEPURATORE OZZERO</v>
          </cell>
          <cell r="E401" t="str">
            <v>Attiva</v>
          </cell>
          <cell r="F401" t="str">
            <v>CAP AREA TECNICA</v>
          </cell>
          <cell r="G401" t="str">
            <v>CAP AREA TECNICA</v>
          </cell>
          <cell r="H401" t="str">
            <v>RETI FOGNATURA</v>
          </cell>
          <cell r="I401" t="str">
            <v>VARGIU</v>
          </cell>
          <cell r="J401" t="str">
            <v>M4b</v>
          </cell>
        </row>
        <row r="402">
          <cell r="A402" t="str">
            <v>9293_AMI_1_ROB_1</v>
          </cell>
          <cell r="B402" t="str">
            <v>9293_17-Piano Potenziamento Servizio Fognatura</v>
          </cell>
          <cell r="C402" t="str">
            <v>FOGNATURA</v>
          </cell>
          <cell r="D402" t="str">
            <v>BOFFALORA SOPRA TICINO</v>
          </cell>
          <cell r="E402" t="str">
            <v>NEW</v>
          </cell>
          <cell r="F402" t="str">
            <v>CAP AREA TECNICA</v>
          </cell>
          <cell r="G402" t="str">
            <v>CAP AREA TECNICA</v>
          </cell>
          <cell r="H402" t="str">
            <v>RETI FOGNATURA</v>
          </cell>
          <cell r="I402" t="str">
            <v>VARGIU (Labbadini)</v>
          </cell>
          <cell r="J402" t="str">
            <v>M4a</v>
          </cell>
        </row>
        <row r="403">
          <cell r="A403">
            <v>9646</v>
          </cell>
          <cell r="B403" t="str">
            <v>Piano di riassetto ex. 9534 Calvignasco</v>
          </cell>
          <cell r="C403" t="str">
            <v>FOGNATURA</v>
          </cell>
          <cell r="D403" t="str">
            <v>DEPURATORE CALVIGNASCO</v>
          </cell>
          <cell r="E403" t="str">
            <v>Attiva</v>
          </cell>
          <cell r="F403" t="str">
            <v>CAP AREA TECNICA</v>
          </cell>
          <cell r="G403" t="str">
            <v>CAP AREA TECNICA</v>
          </cell>
          <cell r="H403" t="str">
            <v>RETI FOGNATURA</v>
          </cell>
          <cell r="I403" t="str">
            <v>VARGIU</v>
          </cell>
          <cell r="J403" t="str">
            <v>M4b</v>
          </cell>
        </row>
        <row r="404">
          <cell r="A404">
            <v>9639</v>
          </cell>
          <cell r="B404" t="str">
            <v>Piano di riassetto ex. 9534 Besate</v>
          </cell>
          <cell r="C404" t="str">
            <v>FOGNATURA</v>
          </cell>
          <cell r="D404" t="str">
            <v>DEPURATORE BESATE</v>
          </cell>
          <cell r="E404" t="str">
            <v>Attiva</v>
          </cell>
          <cell r="F404" t="str">
            <v>CAP AREA TECNICA</v>
          </cell>
          <cell r="G404" t="str">
            <v>CAP AREA TECNICA</v>
          </cell>
          <cell r="H404" t="str">
            <v>RETI FOGNATURA</v>
          </cell>
          <cell r="I404" t="str">
            <v>VARGIU</v>
          </cell>
          <cell r="J404" t="str">
            <v>M4b</v>
          </cell>
        </row>
        <row r="405">
          <cell r="A405">
            <v>9635</v>
          </cell>
          <cell r="B405" t="str">
            <v>Piano di riassetto ex. 9534 Basiglio</v>
          </cell>
          <cell r="C405" t="str">
            <v>FOGNATURA</v>
          </cell>
          <cell r="D405" t="str">
            <v>DEPURATORE BASIGLIO</v>
          </cell>
          <cell r="E405" t="str">
            <v>Attiva</v>
          </cell>
          <cell r="F405" t="str">
            <v>CAP AREA TECNICA</v>
          </cell>
          <cell r="G405" t="str">
            <v>CAP AREA TECNICA</v>
          </cell>
          <cell r="H405" t="str">
            <v>RETI FOGNATURA</v>
          </cell>
          <cell r="I405" t="str">
            <v>VARGIU</v>
          </cell>
          <cell r="J405" t="str">
            <v>M4b</v>
          </cell>
        </row>
        <row r="406">
          <cell r="A406">
            <v>5118</v>
          </cell>
          <cell r="B406" t="str">
            <v>lavori di estensione della rete idrica in comune di Abbiategrasso al quartiere Mirabella</v>
          </cell>
          <cell r="C406" t="str">
            <v>ACQUEDOTTO</v>
          </cell>
          <cell r="D406" t="str">
            <v>ABBIATEGRASSO</v>
          </cell>
          <cell r="E406" t="str">
            <v>Attiva</v>
          </cell>
          <cell r="F406" t="str">
            <v>CAP AREA TECNICA</v>
          </cell>
          <cell r="G406" t="str">
            <v>CAP AREA TECNICA</v>
          </cell>
          <cell r="H406" t="str">
            <v>RETI ACQUEDOTTO</v>
          </cell>
          <cell r="I406" t="str">
            <v>VENTURA</v>
          </cell>
          <cell r="J406" t="str">
            <v>M2</v>
          </cell>
        </row>
        <row r="407">
          <cell r="A407">
            <v>5208</v>
          </cell>
          <cell r="B407" t="str">
            <v>nuovo pozzo ad Assago Cascina Bazzana</v>
          </cell>
          <cell r="C407" t="str">
            <v>ACQUEDOTTO</v>
          </cell>
          <cell r="D407" t="str">
            <v>ASSAGO</v>
          </cell>
          <cell r="E407" t="str">
            <v>Attiva</v>
          </cell>
          <cell r="F407" t="str">
            <v>CAP AREA TECNICA</v>
          </cell>
          <cell r="G407" t="str">
            <v>CAP AREA TECNICA</v>
          </cell>
          <cell r="H407" t="str">
            <v>IMPIANTI ACQUEDOTTO</v>
          </cell>
          <cell r="I407" t="str">
            <v>VENTURA</v>
          </cell>
          <cell r="J407" t="str">
            <v>M3</v>
          </cell>
        </row>
        <row r="408">
          <cell r="A408">
            <v>5329</v>
          </cell>
          <cell r="B408" t="str">
            <v>completamento dei lavori di sostituzione della rete idrica in comune di San Giuliano Milanese via Volturno e via Po</v>
          </cell>
          <cell r="C408" t="str">
            <v>ACQUEDOTTO</v>
          </cell>
          <cell r="D408" t="str">
            <v>SAN GIULIANO MILANESE</v>
          </cell>
          <cell r="E408" t="str">
            <v>Attiva</v>
          </cell>
          <cell r="F408" t="str">
            <v>CAP AREA TECNICA</v>
          </cell>
          <cell r="G408" t="str">
            <v>CAP AREA TECNICA</v>
          </cell>
          <cell r="H408" t="str">
            <v>RETI ACQUEDOTTO</v>
          </cell>
          <cell r="I408" t="str">
            <v>VENTURA</v>
          </cell>
          <cell r="J408" t="str">
            <v>M1</v>
          </cell>
        </row>
        <row r="409">
          <cell r="A409">
            <v>5710</v>
          </cell>
          <cell r="B409" t="str">
            <v>Realizzazione copertura vasca di accumulo Turbigo</v>
          </cell>
          <cell r="C409" t="str">
            <v>DEPURAZIONE</v>
          </cell>
          <cell r="D409" t="str">
            <v>DEPURATORE TURBIGO</v>
          </cell>
          <cell r="E409" t="str">
            <v>Attiva</v>
          </cell>
          <cell r="F409" t="str">
            <v>CAP AREA TECNICA</v>
          </cell>
          <cell r="G409" t="str">
            <v>CAP AREA TECNICA</v>
          </cell>
          <cell r="H409" t="str">
            <v>IMPIANTI DEPURAZIONE</v>
          </cell>
          <cell r="I409" t="str">
            <v>VENTURA</v>
          </cell>
          <cell r="J409" t="str">
            <v>M6</v>
          </cell>
        </row>
        <row r="410">
          <cell r="A410" t="str">
            <v>5739_33</v>
          </cell>
          <cell r="B410" t="str">
            <v>Pozzi di prima falda per uso area a verde nel comune di Settala</v>
          </cell>
          <cell r="C410" t="str">
            <v>ALTRE ATTIVITA IDRICHE</v>
          </cell>
          <cell r="D410" t="str">
            <v>SETTALA</v>
          </cell>
          <cell r="E410" t="str">
            <v>Attiva</v>
          </cell>
          <cell r="F410" t="str">
            <v>GESTIONE CLIENTI</v>
          </cell>
          <cell r="G410" t="str">
            <v>GESTIONE CLIENTI</v>
          </cell>
          <cell r="H410" t="str">
            <v>POZZI DI PRIMA FALDA</v>
          </cell>
          <cell r="I410" t="str">
            <v>SPOSITO</v>
          </cell>
          <cell r="J410" t="str">
            <v>M3</v>
          </cell>
        </row>
        <row r="411">
          <cell r="A411">
            <v>9729</v>
          </cell>
          <cell r="B411" t="str">
            <v>Piano d'Azione verifiche elettriche PPF (pozzi prima falda)</v>
          </cell>
          <cell r="C411" t="str">
            <v>ALTRE ATTIVITA IDRICHE</v>
          </cell>
          <cell r="D411" t="str">
            <v>COMUNI VARI</v>
          </cell>
          <cell r="E411" t="str">
            <v>NEW</v>
          </cell>
          <cell r="F411" t="str">
            <v>GESTIONE CLIENTI</v>
          </cell>
          <cell r="G411" t="str">
            <v>GESTIONE CLIENTI</v>
          </cell>
          <cell r="H411" t="str">
            <v>POZZI DI PRIMA FALDA</v>
          </cell>
          <cell r="I411" t="str">
            <v>SPOSITO</v>
          </cell>
          <cell r="J411" t="str">
            <v>M3</v>
          </cell>
        </row>
        <row r="412">
          <cell r="A412">
            <v>6982</v>
          </cell>
          <cell r="B412" t="str">
            <v>rilievi reti acquedotto</v>
          </cell>
          <cell r="C412" t="str">
            <v>ACQUEDOTTO</v>
          </cell>
          <cell r="D412" t="str">
            <v>COMUNI VARI</v>
          </cell>
          <cell r="E412" t="str">
            <v>Attiva</v>
          </cell>
          <cell r="F412" t="str">
            <v>CAP AREA TECNICA</v>
          </cell>
          <cell r="G412" t="str">
            <v>CAP AREA TECNICA</v>
          </cell>
          <cell r="H412" t="str">
            <v>RILIEVI</v>
          </cell>
          <cell r="I412" t="str">
            <v>SARTA</v>
          </cell>
          <cell r="J412" t="str">
            <v>M1</v>
          </cell>
        </row>
        <row r="413">
          <cell r="A413" t="str">
            <v>6984_MB</v>
          </cell>
          <cell r="B413" t="str">
            <v>MSA - Parametrica Amiacque - Manutenzione straordinaria programmata - Centrale Trezzo sull'Adda e dorsali</v>
          </cell>
          <cell r="C413" t="str">
            <v>ACQUEDOTTO</v>
          </cell>
          <cell r="D413" t="str">
            <v>CENTRALE TREZZO SULL'ADDA</v>
          </cell>
          <cell r="E413" t="str">
            <v>Attiva</v>
          </cell>
          <cell r="F413" t="str">
            <v>AMI OPERATION</v>
          </cell>
          <cell r="G413" t="str">
            <v>AMI ACQUEDOTTO</v>
          </cell>
          <cell r="H413" t="str">
            <v>ACQ MSTR PROGRAMMATA</v>
          </cell>
          <cell r="I413" t="str">
            <v>SALINETTI</v>
          </cell>
          <cell r="J413" t="str">
            <v>M3</v>
          </cell>
        </row>
        <row r="414">
          <cell r="A414">
            <v>9032</v>
          </cell>
          <cell r="B414" t="str">
            <v>rilievi reti fognarie</v>
          </cell>
          <cell r="C414" t="str">
            <v>FOGNATURA</v>
          </cell>
          <cell r="D414" t="str">
            <v>COMUNI VARI</v>
          </cell>
          <cell r="E414" t="str">
            <v>Attiva</v>
          </cell>
          <cell r="F414" t="str">
            <v>CAP AREA TECNICA</v>
          </cell>
          <cell r="G414" t="str">
            <v>CAP AREA TECNICA</v>
          </cell>
          <cell r="H414" t="str">
            <v>RILIEVI</v>
          </cell>
          <cell r="I414" t="str">
            <v>SARTA</v>
          </cell>
          <cell r="J414" t="str">
            <v>M4a</v>
          </cell>
        </row>
        <row r="415">
          <cell r="A415">
            <v>9341</v>
          </cell>
          <cell r="B415" t="str">
            <v>Settala - Depuratore revamping impianti elettrici</v>
          </cell>
          <cell r="C415" t="str">
            <v>DEPURAZIONE</v>
          </cell>
          <cell r="D415" t="str">
            <v>DEPURATORE SETTALA</v>
          </cell>
          <cell r="E415" t="str">
            <v>Attiva</v>
          </cell>
          <cell r="F415" t="str">
            <v>OI</v>
          </cell>
          <cell r="G415" t="str">
            <v>OPERATIONAL INTELLIGENCE</v>
          </cell>
          <cell r="H415" t="str">
            <v>EFFICIENZA ENERGETICA</v>
          </cell>
          <cell r="I415" t="str">
            <v>MUZZATTI</v>
          </cell>
          <cell r="J415" t="str">
            <v>M6</v>
          </cell>
        </row>
        <row r="416">
          <cell r="A416" t="str">
            <v>9047_F</v>
          </cell>
          <cell r="B416" t="str">
            <v>Revamping impianto opere elettromeccaniche</v>
          </cell>
          <cell r="C416" t="str">
            <v>DEPURAZIONE</v>
          </cell>
          <cell r="D416" t="str">
            <v>DEPURATORE DRESANO</v>
          </cell>
          <cell r="E416" t="str">
            <v>Attiva</v>
          </cell>
          <cell r="F416" t="str">
            <v>AMI OPERATION</v>
          </cell>
          <cell r="G416" t="str">
            <v>AMI DEPURAZIONE</v>
          </cell>
          <cell r="H416" t="str">
            <v>DEP MSTR PROGRAMMATA</v>
          </cell>
          <cell r="I416" t="str">
            <v>SCAGLIONE</v>
          </cell>
          <cell r="J416" t="str">
            <v>M6</v>
          </cell>
        </row>
        <row r="417">
          <cell r="A417" t="str">
            <v>9047_O</v>
          </cell>
          <cell r="B417" t="str">
            <v>Sostituzione centrifuga</v>
          </cell>
          <cell r="C417" t="str">
            <v>DEPURAZIONE</v>
          </cell>
          <cell r="D417" t="str">
            <v>DEPURATORE SETTALA</v>
          </cell>
          <cell r="E417" t="str">
            <v>Attiva</v>
          </cell>
          <cell r="F417" t="str">
            <v>AMI OPERATION</v>
          </cell>
          <cell r="G417" t="str">
            <v>AMI DEPURAZIONE</v>
          </cell>
          <cell r="H417" t="str">
            <v>DEP MSTR PROGRAMMATA</v>
          </cell>
          <cell r="I417" t="str">
            <v>SCAGLIONE</v>
          </cell>
          <cell r="J417" t="str">
            <v>M5</v>
          </cell>
        </row>
        <row r="418">
          <cell r="A418" t="str">
            <v>9288_C</v>
          </cell>
          <cell r="B418" t="str">
            <v>rifacimento piattelli e piping linea tradizionale +setti separatori nitro denitro</v>
          </cell>
          <cell r="C418" t="str">
            <v>DEPURAZIONE</v>
          </cell>
          <cell r="D418" t="str">
            <v>DEPURATORE BASIGLIO</v>
          </cell>
          <cell r="E418" t="str">
            <v>Attiva</v>
          </cell>
          <cell r="F418" t="str">
            <v>AMI OPERATION</v>
          </cell>
          <cell r="G418" t="str">
            <v>AMI DEPURAZIONE</v>
          </cell>
          <cell r="H418" t="str">
            <v>DEP MSTR PROGRAMMATA</v>
          </cell>
          <cell r="I418" t="str">
            <v>SCAGLIONE</v>
          </cell>
          <cell r="J418" t="str">
            <v>M6</v>
          </cell>
        </row>
        <row r="419">
          <cell r="A419" t="str">
            <v>9028_AMI</v>
          </cell>
          <cell r="B419" t="str">
            <v>Parametrica Amiacque per manutenzione sfiori e stazioni di sollevamento</v>
          </cell>
          <cell r="C419" t="str">
            <v>FOGNATURA</v>
          </cell>
          <cell r="D419" t="str">
            <v>COMUNI VARI</v>
          </cell>
          <cell r="E419" t="str">
            <v>Attiva</v>
          </cell>
          <cell r="F419" t="str">
            <v>CAP AREA TECNICA</v>
          </cell>
          <cell r="G419" t="str">
            <v>CAP AREA TECNICA</v>
          </cell>
          <cell r="H419" t="str">
            <v>RETI FOGNATURA</v>
          </cell>
          <cell r="I419" t="str">
            <v>VARGIU</v>
          </cell>
          <cell r="J419" t="str">
            <v>M4b</v>
          </cell>
        </row>
        <row r="420">
          <cell r="A420" t="str">
            <v>9507_1</v>
          </cell>
          <cell r="B420" t="str">
            <v>Nerviano_Sostituzione reti in vie varie</v>
          </cell>
          <cell r="C420" t="str">
            <v>ACQUEDOTTO</v>
          </cell>
          <cell r="D420" t="str">
            <v>NERVIANO</v>
          </cell>
          <cell r="E420" t="str">
            <v>Attiva</v>
          </cell>
          <cell r="F420" t="str">
            <v>CAP AREA TECNICA</v>
          </cell>
          <cell r="G420" t="str">
            <v>CAP AREA TECNICA</v>
          </cell>
          <cell r="H420" t="str">
            <v>RETI ACQUEDOTTO</v>
          </cell>
          <cell r="I420" t="str">
            <v>VENTURA</v>
          </cell>
          <cell r="J420" t="str">
            <v>M1</v>
          </cell>
        </row>
        <row r="421">
          <cell r="A421" t="str">
            <v>9372_4</v>
          </cell>
          <cell r="B421" t="str">
            <v>INTERF 3 FOG NON CENSUITA CSO EUROPA TUNNEL</v>
          </cell>
          <cell r="C421" t="str">
            <v>FOGNATURA</v>
          </cell>
          <cell r="D421" t="str">
            <v>LAINATE</v>
          </cell>
          <cell r="E421" t="str">
            <v>Attiva</v>
          </cell>
          <cell r="F421" t="str">
            <v>CAP AREA TECNICA</v>
          </cell>
          <cell r="G421" t="str">
            <v>CAP AREA TECNICA</v>
          </cell>
          <cell r="H421" t="str">
            <v>INTERFERENZE FOGNATURE</v>
          </cell>
          <cell r="I421" t="str">
            <v>VARGIU</v>
          </cell>
          <cell r="J421" t="str">
            <v>M4a</v>
          </cell>
        </row>
        <row r="422">
          <cell r="A422" t="str">
            <v>9293_AMI_1_ROB_5</v>
          </cell>
          <cell r="B422" t="str">
            <v>9293_6-Piano Potenziamento Servizio Fognatura</v>
          </cell>
          <cell r="C422" t="str">
            <v>FOGNATURA</v>
          </cell>
          <cell r="D422" t="str">
            <v>VANZAGHELLO</v>
          </cell>
          <cell r="E422" t="str">
            <v>NEW</v>
          </cell>
          <cell r="F422" t="str">
            <v>CAP AREA TECNICA</v>
          </cell>
          <cell r="G422" t="str">
            <v>CAP AREA TECNICA</v>
          </cell>
          <cell r="H422" t="str">
            <v>RETI FOGNATURA</v>
          </cell>
          <cell r="I422" t="str">
            <v>VARGIU (Labbadini)</v>
          </cell>
          <cell r="J422" t="str">
            <v>M4a</v>
          </cell>
        </row>
        <row r="423">
          <cell r="A423" t="str">
            <v>9293_AMI_1_SS</v>
          </cell>
          <cell r="B423" t="str">
            <v>Potenziamento reti fognarie - Agglomerato di SEVESO SUD</v>
          </cell>
          <cell r="C423" t="str">
            <v>FOGNATURA</v>
          </cell>
          <cell r="D423" t="str">
            <v>CINISELLO BALSAMO</v>
          </cell>
          <cell r="E423" t="str">
            <v>NEW</v>
          </cell>
          <cell r="F423" t="str">
            <v>CAP AREA TECNICA</v>
          </cell>
          <cell r="G423" t="str">
            <v>CAP AREA TECNICA</v>
          </cell>
          <cell r="H423" t="str">
            <v>RETI FOGNATURA</v>
          </cell>
          <cell r="I423" t="str">
            <v>VARGIU (Labbadini)</v>
          </cell>
          <cell r="J423" t="str">
            <v>M4a</v>
          </cell>
        </row>
        <row r="424">
          <cell r="A424" t="str">
            <v>6634_9</v>
          </cell>
          <cell r="B424" t="str">
            <v>Piezomentro a protezione pozzo 36-37 c.na Bazzana in Assago</v>
          </cell>
          <cell r="C424" t="str">
            <v>ACQUEDOTTO</v>
          </cell>
          <cell r="D424" t="str">
            <v>ASSAGO</v>
          </cell>
          <cell r="E424" t="str">
            <v>Attiva</v>
          </cell>
          <cell r="F424" t="str">
            <v>CAP AREA TECNICA</v>
          </cell>
          <cell r="G424" t="str">
            <v>CAP AREA TECNICA</v>
          </cell>
          <cell r="H424" t="str">
            <v>IMPIANTI ACQUEDOTTO</v>
          </cell>
          <cell r="I424" t="str">
            <v>VENTURA</v>
          </cell>
          <cell r="J424" t="str">
            <v>M3</v>
          </cell>
        </row>
        <row r="425">
          <cell r="A425" t="str">
            <v>9664_4</v>
          </cell>
          <cell r="B425" t="str">
            <v>IS03 - Disconnessione idraulica con recapito in suolo e primi strati del sottosuolo (pozzi drenanti/disperdenti) e conseguente alleggerimento delle portate</v>
          </cell>
          <cell r="C425" t="str">
            <v>FOGNATURA</v>
          </cell>
          <cell r="D425" t="str">
            <v>MESERO</v>
          </cell>
          <cell r="E425" t="str">
            <v>NEW</v>
          </cell>
          <cell r="F425" t="str">
            <v>CAP AREA TECNICA</v>
          </cell>
          <cell r="G425" t="str">
            <v>CAP AREA TECNICA</v>
          </cell>
          <cell r="H425" t="str">
            <v>RETI FOGNATURA</v>
          </cell>
          <cell r="I425" t="str">
            <v>VARGIU</v>
          </cell>
          <cell r="J425" t="str">
            <v>M4a</v>
          </cell>
        </row>
        <row r="426">
          <cell r="A426" t="str">
            <v>9544_2</v>
          </cell>
          <cell r="B426" t="str">
            <v>Melegnano Monti - Realizzazione presidio di potabilizzazione Fe e Mn</v>
          </cell>
          <cell r="C426" t="str">
            <v>ACQUEDOTTO</v>
          </cell>
          <cell r="D426" t="str">
            <v>MELEGNANO</v>
          </cell>
          <cell r="E426" t="str">
            <v>Attiva</v>
          </cell>
          <cell r="F426" t="str">
            <v>CAP AREA TECNICA</v>
          </cell>
          <cell r="G426" t="str">
            <v>CAP AREA TECNICA</v>
          </cell>
          <cell r="H426" t="str">
            <v>IMPIANTI ACQUEDOTTO</v>
          </cell>
          <cell r="I426" t="str">
            <v>VENTURA</v>
          </cell>
          <cell r="J426" t="str">
            <v>M3</v>
          </cell>
        </row>
        <row r="427">
          <cell r="A427">
            <v>9709</v>
          </cell>
          <cell r="B427" t="str">
            <v>Risoluzione interferenze fognarie con RING NORD e RING SUD</v>
          </cell>
          <cell r="C427" t="str">
            <v>FOGNATURA</v>
          </cell>
          <cell r="D427" t="str">
            <v>SESTO SAN GIOVANNI</v>
          </cell>
          <cell r="E427" t="str">
            <v>Attiva</v>
          </cell>
          <cell r="F427" t="str">
            <v>CAP AREA TECNICA</v>
          </cell>
          <cell r="G427" t="str">
            <v>CAP AREA TECNICA</v>
          </cell>
          <cell r="H427" t="str">
            <v>INTERFERENZE FOGNATURE</v>
          </cell>
          <cell r="I427" t="str">
            <v>VARGIU</v>
          </cell>
          <cell r="J427" t="str">
            <v>M4a</v>
          </cell>
        </row>
        <row r="428">
          <cell r="A428" t="str">
            <v>6978_79</v>
          </cell>
          <cell r="B428" t="str">
            <v>Restauro serbatoio pensile Nerviano (MI) Via Chinotto</v>
          </cell>
          <cell r="C428" t="str">
            <v>ACQUEDOTTO</v>
          </cell>
          <cell r="D428" t="str">
            <v>NERVIANO</v>
          </cell>
          <cell r="E428" t="str">
            <v>Attiva</v>
          </cell>
          <cell r="F428" t="str">
            <v>CAP AREA TECNICA</v>
          </cell>
          <cell r="G428" t="str">
            <v>CAP AREA TECNICA</v>
          </cell>
          <cell r="H428" t="str">
            <v>SERBATOI</v>
          </cell>
          <cell r="I428" t="str">
            <v>VENTURA</v>
          </cell>
          <cell r="J428" t="str">
            <v>M2</v>
          </cell>
        </row>
        <row r="429">
          <cell r="A429" t="str">
            <v>9619_3</v>
          </cell>
          <cell r="B429" t="str">
            <v>Vasca a testa impianto Sesto San Giovanni</v>
          </cell>
          <cell r="C429" t="str">
            <v>DEPURAZIONE</v>
          </cell>
          <cell r="D429" t="str">
            <v>DEPURATORE SESTO SAN GIOVANNI</v>
          </cell>
          <cell r="E429" t="str">
            <v>Attiva</v>
          </cell>
          <cell r="F429" t="str">
            <v>CAP AREA TECNICA</v>
          </cell>
          <cell r="G429" t="str">
            <v>CAP AREA TECNICA</v>
          </cell>
          <cell r="H429" t="str">
            <v>VASCHE VOLANO DEPURAZIONE</v>
          </cell>
          <cell r="I429" t="str">
            <v>VENTURA</v>
          </cell>
          <cell r="J429" t="str">
            <v>M4b</v>
          </cell>
        </row>
        <row r="430">
          <cell r="A430" t="str">
            <v>6978_18</v>
          </cell>
          <cell r="B430" t="str">
            <v>Nuovo Restauro serbatoio pensuile</v>
          </cell>
          <cell r="C430" t="str">
            <v>ACQUEDOTTO</v>
          </cell>
          <cell r="D430" t="str">
            <v>PANTIGLIATE</v>
          </cell>
          <cell r="E430" t="str">
            <v>Attiva</v>
          </cell>
          <cell r="F430" t="str">
            <v>CAP AREA TECNICA</v>
          </cell>
          <cell r="G430" t="str">
            <v>CAP AREA TECNICA</v>
          </cell>
          <cell r="H430" t="str">
            <v>SERBATOI</v>
          </cell>
          <cell r="I430" t="str">
            <v>VENTURA</v>
          </cell>
          <cell r="J430" t="str">
            <v>M2</v>
          </cell>
        </row>
        <row r="431">
          <cell r="A431" t="str">
            <v>6978_24</v>
          </cell>
          <cell r="B431" t="str">
            <v>restauro serbatoio pensile pero</v>
          </cell>
          <cell r="C431" t="str">
            <v>ACQUEDOTTO</v>
          </cell>
          <cell r="D431" t="str">
            <v>PERO</v>
          </cell>
          <cell r="E431" t="str">
            <v>Attiva</v>
          </cell>
          <cell r="F431" t="str">
            <v>CAP AREA TECNICA</v>
          </cell>
          <cell r="G431" t="str">
            <v>CAP AREA TECNICA</v>
          </cell>
          <cell r="H431" t="str">
            <v>SERBATOI</v>
          </cell>
          <cell r="I431" t="str">
            <v>VENTURA</v>
          </cell>
          <cell r="J431" t="str">
            <v>M2</v>
          </cell>
        </row>
        <row r="432">
          <cell r="A432" t="str">
            <v>6978_25</v>
          </cell>
          <cell r="B432" t="str">
            <v>restauro serbatoio pensile pogliano milanese</v>
          </cell>
          <cell r="C432" t="str">
            <v>ACQUEDOTTO</v>
          </cell>
          <cell r="D432" t="str">
            <v>POGLIANO MILANESE</v>
          </cell>
          <cell r="E432" t="str">
            <v>Attiva</v>
          </cell>
          <cell r="F432" t="str">
            <v>CAP AREA TECNICA</v>
          </cell>
          <cell r="G432" t="str">
            <v>CAP AREA TECNICA</v>
          </cell>
          <cell r="H432" t="str">
            <v>SERBATOI</v>
          </cell>
          <cell r="I432" t="str">
            <v>VENTURA</v>
          </cell>
          <cell r="J432" t="str">
            <v>M2</v>
          </cell>
        </row>
        <row r="433">
          <cell r="A433" t="str">
            <v>5691_5</v>
          </cell>
          <cell r="B433" t="str">
            <v>ispessimento fanghi Bresso</v>
          </cell>
          <cell r="C433" t="str">
            <v>DEPURAZIONE</v>
          </cell>
          <cell r="D433" t="str">
            <v>DEPURATORE BRESSO</v>
          </cell>
          <cell r="E433" t="str">
            <v>Attiva</v>
          </cell>
          <cell r="F433" t="str">
            <v>CAP AREA TECNICA</v>
          </cell>
          <cell r="G433" t="str">
            <v>CAP AREA TECNICA</v>
          </cell>
          <cell r="H433" t="str">
            <v>IMPIANTI DEPURAZIONE</v>
          </cell>
          <cell r="I433" t="str">
            <v>VENTURA</v>
          </cell>
          <cell r="J433" t="str">
            <v>M6</v>
          </cell>
        </row>
        <row r="434">
          <cell r="A434" t="str">
            <v>5739_83</v>
          </cell>
          <cell r="B434" t="str">
            <v>Realizzazione nuovo pozzo prima falda Peschiera Borromeo</v>
          </cell>
          <cell r="C434" t="str">
            <v>ALTRE ATTIVITA IDRICHE</v>
          </cell>
          <cell r="D434" t="str">
            <v>PESCHIERA BORROMEO</v>
          </cell>
          <cell r="E434" t="str">
            <v>Attiva</v>
          </cell>
          <cell r="F434" t="str">
            <v>GESTIONE CLIENTI</v>
          </cell>
          <cell r="G434" t="str">
            <v>GESTIONE CLIENTI</v>
          </cell>
          <cell r="H434" t="str">
            <v>POZZI DI PRIMA FALDA</v>
          </cell>
          <cell r="I434" t="str">
            <v>SPOSITO</v>
          </cell>
          <cell r="J434" t="str">
            <v>M3</v>
          </cell>
        </row>
        <row r="435">
          <cell r="A435" t="str">
            <v>5739_84</v>
          </cell>
          <cell r="B435" t="str">
            <v>Realizzazione nuovo pozzo prima falda Motta Visconti</v>
          </cell>
          <cell r="C435" t="str">
            <v>ALTRE ATTIVITA IDRICHE</v>
          </cell>
          <cell r="D435" t="str">
            <v>MOTTA VISCONTI</v>
          </cell>
          <cell r="E435" t="str">
            <v>Attiva</v>
          </cell>
          <cell r="F435" t="str">
            <v>GESTIONE CLIENTI</v>
          </cell>
          <cell r="G435" t="str">
            <v>GESTIONE CLIENTI</v>
          </cell>
          <cell r="H435" t="str">
            <v>POZZI DI PRIMA FALDA</v>
          </cell>
          <cell r="I435" t="str">
            <v>SPOSITO</v>
          </cell>
          <cell r="J435" t="str">
            <v>M3</v>
          </cell>
        </row>
        <row r="436">
          <cell r="A436">
            <v>6672</v>
          </cell>
          <cell r="B436" t="str">
            <v>westfield risoluzione interfernza sp 103-05  via Milano</v>
          </cell>
          <cell r="C436" t="str">
            <v>ACQUEDOTTO</v>
          </cell>
          <cell r="D436" t="str">
            <v>SEGRATE</v>
          </cell>
          <cell r="E436" t="str">
            <v>Attiva</v>
          </cell>
          <cell r="F436" t="str">
            <v>CAP AREA TECNICA</v>
          </cell>
          <cell r="G436" t="str">
            <v>CAP AREA TECNICA</v>
          </cell>
          <cell r="H436" t="str">
            <v>INTERFERENZE ACQUEDOTTI</v>
          </cell>
          <cell r="I436" t="str">
            <v>VENTURA</v>
          </cell>
          <cell r="J436" t="str">
            <v>M2</v>
          </cell>
        </row>
        <row r="437">
          <cell r="A437" t="str">
            <v>9113_11</v>
          </cell>
          <cell r="B437" t="str">
            <v>CISLIANO GAGGIANO - Interconnessione rete idrica Frazione S. Vito con Frazione Bestazzo</v>
          </cell>
          <cell r="C437" t="str">
            <v>ACQUEDOTTO</v>
          </cell>
          <cell r="D437" t="str">
            <v>CISLIANO GAGGIANO</v>
          </cell>
          <cell r="E437" t="str">
            <v>Attiva</v>
          </cell>
          <cell r="F437" t="str">
            <v>CAP AREA TECNICA</v>
          </cell>
          <cell r="G437" t="str">
            <v>CAP AREA TECNICA</v>
          </cell>
          <cell r="H437" t="str">
            <v>RETI ACQUEDOTTO</v>
          </cell>
          <cell r="I437" t="str">
            <v>VENTURA</v>
          </cell>
          <cell r="J437" t="str">
            <v>M2</v>
          </cell>
        </row>
        <row r="438">
          <cell r="A438" t="str">
            <v>9113_13</v>
          </cell>
          <cell r="B438" t="str">
            <v>Interconnessione Gaggiano</v>
          </cell>
          <cell r="C438" t="str">
            <v>ACQUEDOTTO</v>
          </cell>
          <cell r="D438" t="str">
            <v>GAGGIANO</v>
          </cell>
          <cell r="E438" t="str">
            <v>Attiva</v>
          </cell>
          <cell r="F438" t="str">
            <v>CAP AREA TECNICA</v>
          </cell>
          <cell r="G438" t="str">
            <v>CAP AREA TECNICA</v>
          </cell>
          <cell r="H438" t="str">
            <v>RETI ACQUEDOTTO</v>
          </cell>
          <cell r="I438" t="str">
            <v>VENTURA</v>
          </cell>
          <cell r="J438" t="str">
            <v>M1</v>
          </cell>
        </row>
        <row r="439">
          <cell r="A439">
            <v>9342</v>
          </cell>
          <cell r="B439" t="str">
            <v>Trezzano - Depuratore revamping impianti elettrici</v>
          </cell>
          <cell r="C439" t="str">
            <v>DEPURAZIONE</v>
          </cell>
          <cell r="D439" t="str">
            <v>DEPURATORE TREZZANO SUL NAVIGLIO</v>
          </cell>
          <cell r="E439" t="str">
            <v>Attiva</v>
          </cell>
          <cell r="F439" t="str">
            <v>OI</v>
          </cell>
          <cell r="G439" t="str">
            <v>OPERATIONAL INTELLIGENCE</v>
          </cell>
          <cell r="H439" t="str">
            <v>EFFICIENZA ENERGETICA</v>
          </cell>
          <cell r="I439" t="str">
            <v>MUZZATTI</v>
          </cell>
          <cell r="J439" t="str">
            <v>M6</v>
          </cell>
        </row>
        <row r="440">
          <cell r="A440">
            <v>9508</v>
          </cell>
          <cell r="B440" t="str">
            <v>Completamento risoluzione interferenza acquedottistica in via IV novembre in Bollate  - scheda 1 ( Serravalle)</v>
          </cell>
          <cell r="C440" t="str">
            <v>ACQUEDOTTO</v>
          </cell>
          <cell r="D440" t="str">
            <v>BOLLATE</v>
          </cell>
          <cell r="E440" t="str">
            <v>Attiva</v>
          </cell>
          <cell r="F440" t="str">
            <v>CAP AREA TECNICA</v>
          </cell>
          <cell r="G440" t="str">
            <v>CAP AREA TECNICA</v>
          </cell>
          <cell r="H440" t="str">
            <v>INTERFERENZE ACQUEDOTTI</v>
          </cell>
          <cell r="I440" t="str">
            <v>VENTURA</v>
          </cell>
          <cell r="J440" t="str">
            <v>M2</v>
          </cell>
        </row>
        <row r="441">
          <cell r="A441">
            <v>9267</v>
          </cell>
          <cell r="B441" t="str">
            <v>Potenziamento rete fognaria Via dell'edera, via glicini, via iris e altre vie - Inzago</v>
          </cell>
          <cell r="C441" t="str">
            <v>FOGNATURA</v>
          </cell>
          <cell r="D441" t="str">
            <v>INZAGO</v>
          </cell>
          <cell r="E441" t="str">
            <v>Attiva</v>
          </cell>
          <cell r="F441" t="str">
            <v>CAP AREA TECNICA</v>
          </cell>
          <cell r="G441" t="str">
            <v>CAP AREA TECNICA</v>
          </cell>
          <cell r="H441" t="str">
            <v>RETI FOGNATURA</v>
          </cell>
          <cell r="I441" t="str">
            <v>VARGIU</v>
          </cell>
          <cell r="J441" t="str">
            <v>M4a</v>
          </cell>
        </row>
        <row r="442">
          <cell r="A442" t="str">
            <v>9293_4</v>
          </cell>
          <cell r="B442" t="str">
            <v>Piano di potenziamento servizio fognatura in Comune di Magnago</v>
          </cell>
          <cell r="C442" t="str">
            <v>FOGNATURA</v>
          </cell>
          <cell r="D442" t="str">
            <v>MAGNAGO</v>
          </cell>
          <cell r="E442" t="str">
            <v>Attiva</v>
          </cell>
          <cell r="F442" t="str">
            <v>CAP AREA TECNICA</v>
          </cell>
          <cell r="G442" t="str">
            <v>CAP AREA TECNICA</v>
          </cell>
          <cell r="H442" t="str">
            <v>RETI FOGNATURA</v>
          </cell>
          <cell r="I442" t="str">
            <v>VARGIU</v>
          </cell>
          <cell r="J442" t="str">
            <v>M4a</v>
          </cell>
        </row>
        <row r="443">
          <cell r="A443">
            <v>9324</v>
          </cell>
          <cell r="B443" t="str">
            <v>risoluzione interferenza 3' binario linea in comune di Cormano</v>
          </cell>
          <cell r="C443" t="str">
            <v>FOGNATURA</v>
          </cell>
          <cell r="D443" t="str">
            <v>CORMANO</v>
          </cell>
          <cell r="E443" t="str">
            <v>Attiva</v>
          </cell>
          <cell r="F443" t="str">
            <v>CAP AREA TECNICA</v>
          </cell>
          <cell r="G443" t="str">
            <v>CAP AREA TECNICA</v>
          </cell>
          <cell r="H443" t="str">
            <v>INTERFERENZE FOGNATURE</v>
          </cell>
          <cell r="I443" t="str">
            <v>VARGIU</v>
          </cell>
          <cell r="J443" t="str">
            <v>M4a</v>
          </cell>
        </row>
        <row r="444">
          <cell r="A444" t="str">
            <v>9293_AMI_1_BAR</v>
          </cell>
          <cell r="B444" t="str">
            <v>Potenziamento reti fognarie - Agglomerato di BAREGGIO</v>
          </cell>
          <cell r="C444" t="str">
            <v>FOGNATURA</v>
          </cell>
          <cell r="D444" t="str">
            <v>CORNAREDO</v>
          </cell>
          <cell r="E444" t="str">
            <v>NEW</v>
          </cell>
          <cell r="F444" t="str">
            <v>CAP AREA TECNICA</v>
          </cell>
          <cell r="G444" t="str">
            <v>CAP AREA TECNICA</v>
          </cell>
          <cell r="H444" t="str">
            <v>RETI FOGNATURA</v>
          </cell>
          <cell r="I444" t="str">
            <v>VARGIU (Labbadini)</v>
          </cell>
          <cell r="J444" t="str">
            <v>M4a</v>
          </cell>
        </row>
        <row r="445">
          <cell r="A445" t="str">
            <v>9293_AMI_1_ON_3</v>
          </cell>
          <cell r="B445" t="str">
            <v>Piano Potenziamento servizio Fognatura</v>
          </cell>
          <cell r="C445" t="str">
            <v>FOGNATURA</v>
          </cell>
          <cell r="D445" t="str">
            <v>LEGNANO</v>
          </cell>
          <cell r="E445" t="str">
            <v>NEW</v>
          </cell>
          <cell r="F445" t="str">
            <v>CAP AREA TECNICA</v>
          </cell>
          <cell r="G445" t="str">
            <v>CAP AREA TECNICA</v>
          </cell>
          <cell r="H445" t="str">
            <v>RETI FOGNATURA</v>
          </cell>
          <cell r="I445" t="str">
            <v>VARGIU (Labbadini)</v>
          </cell>
          <cell r="J445" t="str">
            <v>M4a</v>
          </cell>
        </row>
        <row r="446">
          <cell r="A446" t="str">
            <v>9293_AMI_1_ROB_8</v>
          </cell>
          <cell r="B446" t="str">
            <v>9293_9-Piano Potenziamento Servizio Fognatura</v>
          </cell>
          <cell r="C446" t="str">
            <v>FOGNATURA</v>
          </cell>
          <cell r="D446" t="str">
            <v>BUSTO GAROLFO</v>
          </cell>
          <cell r="E446" t="str">
            <v>NEW</v>
          </cell>
          <cell r="F446" t="str">
            <v>CAP AREA TECNICA</v>
          </cell>
          <cell r="G446" t="str">
            <v>CAP AREA TECNICA</v>
          </cell>
          <cell r="H446" t="str">
            <v>RETI FOGNATURA</v>
          </cell>
          <cell r="I446" t="str">
            <v>VARGIU (Labbadini)</v>
          </cell>
          <cell r="J446" t="str">
            <v>M4a</v>
          </cell>
        </row>
        <row r="447">
          <cell r="A447" t="str">
            <v>9293_AMI_1_ROB_9</v>
          </cell>
          <cell r="B447" t="str">
            <v>9293_10-Piano Potenziamento Servizio Fognatura</v>
          </cell>
          <cell r="C447" t="str">
            <v>FOGNATURA</v>
          </cell>
          <cell r="D447" t="str">
            <v>DAIRAGO</v>
          </cell>
          <cell r="E447" t="str">
            <v>NEW</v>
          </cell>
          <cell r="F447" t="str">
            <v>CAP AREA TECNICA</v>
          </cell>
          <cell r="G447" t="str">
            <v>CAP AREA TECNICA</v>
          </cell>
          <cell r="H447" t="str">
            <v>RETI FOGNATURA</v>
          </cell>
          <cell r="I447" t="str">
            <v>VARGIU (Labbadini)</v>
          </cell>
          <cell r="J447" t="str">
            <v>M4a</v>
          </cell>
        </row>
        <row r="448">
          <cell r="A448" t="str">
            <v>6634_11</v>
          </cell>
          <cell r="B448" t="str">
            <v>Piezometro Cinisello</v>
          </cell>
          <cell r="C448" t="str">
            <v>ACQUEDOTTO</v>
          </cell>
          <cell r="D448" t="str">
            <v>CINISELLO BALSAMO</v>
          </cell>
          <cell r="E448" t="str">
            <v>Attiva</v>
          </cell>
          <cell r="F448" t="str">
            <v>CAP AREA TECNICA</v>
          </cell>
          <cell r="G448" t="str">
            <v>CAP AREA TECNICA</v>
          </cell>
          <cell r="H448" t="str">
            <v>IMPIANTI ACQUEDOTTO</v>
          </cell>
          <cell r="I448" t="str">
            <v>VENTURA</v>
          </cell>
          <cell r="J448" t="str">
            <v>M3</v>
          </cell>
        </row>
        <row r="449">
          <cell r="A449" t="str">
            <v>6978_20</v>
          </cell>
          <cell r="B449" t="str">
            <v>restauro serbatoio pensile magnago</v>
          </cell>
          <cell r="C449" t="str">
            <v>ACQUEDOTTO</v>
          </cell>
          <cell r="D449" t="str">
            <v>MAGNAGO</v>
          </cell>
          <cell r="E449" t="str">
            <v>Attiva</v>
          </cell>
          <cell r="F449" t="str">
            <v>CAP AREA TECNICA</v>
          </cell>
          <cell r="G449" t="str">
            <v>CAP AREA TECNICA</v>
          </cell>
          <cell r="H449" t="str">
            <v>SERBATOI</v>
          </cell>
          <cell r="I449" t="str">
            <v>VENTURA</v>
          </cell>
          <cell r="J449" t="str">
            <v>M2</v>
          </cell>
        </row>
        <row r="450">
          <cell r="A450" t="str">
            <v>6978_21</v>
          </cell>
          <cell r="B450" t="str">
            <v>restauro serbatoio pensile morimondo</v>
          </cell>
          <cell r="C450" t="str">
            <v>ACQUEDOTTO</v>
          </cell>
          <cell r="D450" t="str">
            <v>MORIMONDO</v>
          </cell>
          <cell r="E450" t="str">
            <v>Attiva</v>
          </cell>
          <cell r="F450" t="str">
            <v>CAP AREA TECNICA</v>
          </cell>
          <cell r="G450" t="str">
            <v>CAP AREA TECNICA</v>
          </cell>
          <cell r="H450" t="str">
            <v>SERBATOI</v>
          </cell>
          <cell r="I450" t="str">
            <v>VENTURA</v>
          </cell>
          <cell r="J450" t="str">
            <v>M2</v>
          </cell>
        </row>
        <row r="451">
          <cell r="A451" t="str">
            <v>6978_22</v>
          </cell>
          <cell r="B451" t="str">
            <v>indagini serbatoio pensile Rescaldina</v>
          </cell>
          <cell r="C451" t="str">
            <v>ACQUEDOTTO</v>
          </cell>
          <cell r="D451" t="str">
            <v>RESCALDINA</v>
          </cell>
          <cell r="E451" t="str">
            <v>Attiva</v>
          </cell>
          <cell r="F451" t="str">
            <v>CAP AREA TECNICA</v>
          </cell>
          <cell r="G451" t="str">
            <v>CAP AREA TECNICA</v>
          </cell>
          <cell r="H451" t="str">
            <v>SERBATOI</v>
          </cell>
          <cell r="I451" t="str">
            <v>VENTURA</v>
          </cell>
          <cell r="J451" t="str">
            <v>M2</v>
          </cell>
        </row>
        <row r="452">
          <cell r="A452" t="str">
            <v>6978_23</v>
          </cell>
          <cell r="B452" t="str">
            <v>indagini serbatoio pensile assago</v>
          </cell>
          <cell r="C452" t="str">
            <v>ACQUEDOTTO</v>
          </cell>
          <cell r="D452" t="str">
            <v>ASSAGO</v>
          </cell>
          <cell r="E452" t="str">
            <v>Attiva</v>
          </cell>
          <cell r="F452" t="str">
            <v>CAP AREA TECNICA</v>
          </cell>
          <cell r="G452" t="str">
            <v>CAP AREA TECNICA</v>
          </cell>
          <cell r="H452" t="str">
            <v>SERBATOI</v>
          </cell>
          <cell r="I452" t="str">
            <v>VENTURA</v>
          </cell>
          <cell r="J452" t="str">
            <v>M2</v>
          </cell>
        </row>
        <row r="453">
          <cell r="A453" t="str">
            <v>6978_28</v>
          </cell>
          <cell r="B453" t="str">
            <v>Demolizione serbatoio pensile Rosate (MI) via Rimembranze</v>
          </cell>
          <cell r="C453" t="str">
            <v>ACQUEDOTTO</v>
          </cell>
          <cell r="D453" t="str">
            <v>ROSATE</v>
          </cell>
          <cell r="E453" t="str">
            <v>Attiva</v>
          </cell>
          <cell r="F453" t="str">
            <v>CAP AREA TECNICA</v>
          </cell>
          <cell r="G453" t="str">
            <v>CAP AREA TECNICA</v>
          </cell>
          <cell r="H453" t="str">
            <v>SERBATOI</v>
          </cell>
          <cell r="I453" t="str">
            <v>VENTURA</v>
          </cell>
          <cell r="J453" t="str">
            <v>M2</v>
          </cell>
        </row>
        <row r="454">
          <cell r="A454" t="str">
            <v>6978_29</v>
          </cell>
          <cell r="B454" t="str">
            <v>Demolizione parziale serbatoio pensile Rozzano (MI) Via Fratelli Maggi</v>
          </cell>
          <cell r="C454" t="str">
            <v>ACQUEDOTTO</v>
          </cell>
          <cell r="D454" t="str">
            <v>ROZZANO</v>
          </cell>
          <cell r="E454" t="str">
            <v>Attiva</v>
          </cell>
          <cell r="F454" t="str">
            <v>CAP AREA TECNICA</v>
          </cell>
          <cell r="G454" t="str">
            <v>CAP AREA TECNICA</v>
          </cell>
          <cell r="H454" t="str">
            <v>SERBATOI</v>
          </cell>
          <cell r="I454" t="str">
            <v>VENTURA</v>
          </cell>
          <cell r="J454" t="str">
            <v>M2</v>
          </cell>
        </row>
        <row r="455">
          <cell r="A455" t="str">
            <v>6978_27</v>
          </cell>
          <cell r="B455" t="str">
            <v>Restauro serbatoio pensile Rodano (MI) via Silvio Pellico</v>
          </cell>
          <cell r="C455" t="str">
            <v>ACQUEDOTTO</v>
          </cell>
          <cell r="D455" t="str">
            <v>RODANO</v>
          </cell>
          <cell r="E455" t="str">
            <v>Attiva</v>
          </cell>
          <cell r="F455" t="str">
            <v>CAP AREA TECNICA</v>
          </cell>
          <cell r="G455" t="str">
            <v>CAP AREA TECNICA</v>
          </cell>
          <cell r="H455" t="str">
            <v>SERBATOI</v>
          </cell>
          <cell r="I455" t="str">
            <v>VENTURA</v>
          </cell>
          <cell r="J455" t="str">
            <v>M2</v>
          </cell>
        </row>
        <row r="456">
          <cell r="A456" t="str">
            <v>5650_1</v>
          </cell>
          <cell r="B456" t="str">
            <v>Locate Triulzi: interventi di ristrutturazione</v>
          </cell>
          <cell r="C456" t="str">
            <v>ACQUEDOTTO</v>
          </cell>
          <cell r="D456" t="str">
            <v>LOCATE TRIULZI</v>
          </cell>
          <cell r="E456" t="str">
            <v>Attiva</v>
          </cell>
          <cell r="F456" t="str">
            <v>CAP AREA TECNICA</v>
          </cell>
          <cell r="G456" t="str">
            <v>CAP AREA TECNICA</v>
          </cell>
          <cell r="H456" t="str">
            <v>RETI ACQUEDOTTO</v>
          </cell>
          <cell r="I456" t="str">
            <v>VENTURA</v>
          </cell>
          <cell r="J456" t="str">
            <v>M1</v>
          </cell>
        </row>
        <row r="457">
          <cell r="A457" t="str">
            <v>6948_27</v>
          </cell>
          <cell r="B457" t="str">
            <v>Adeguamento e revamping depuratore di Cisliano</v>
          </cell>
          <cell r="C457" t="str">
            <v>DEPURAZIONE</v>
          </cell>
          <cell r="D457" t="str">
            <v>DEPURATORE CISLIANO</v>
          </cell>
          <cell r="E457" t="str">
            <v>Attiva</v>
          </cell>
          <cell r="F457" t="str">
            <v>CAP AREA TECNICA</v>
          </cell>
          <cell r="G457" t="str">
            <v>CAP AREA TECNICA</v>
          </cell>
          <cell r="H457" t="str">
            <v>IMPIANTI DEPURAZIONE</v>
          </cell>
          <cell r="I457" t="str">
            <v>VENTURA</v>
          </cell>
          <cell r="J457" t="str">
            <v>M6</v>
          </cell>
        </row>
        <row r="458">
          <cell r="A458">
            <v>9641</v>
          </cell>
          <cell r="B458" t="str">
            <v>Piano di riassetto ex. 9534 Nosate</v>
          </cell>
          <cell r="C458" t="str">
            <v>FOGNATURA</v>
          </cell>
          <cell r="D458" t="str">
            <v>DEPURATORE NOSALTE</v>
          </cell>
          <cell r="E458" t="str">
            <v>Attiva</v>
          </cell>
          <cell r="F458" t="str">
            <v>CAP AREA TECNICA</v>
          </cell>
          <cell r="G458" t="str">
            <v>CAP AREA TECNICA</v>
          </cell>
          <cell r="H458" t="str">
            <v>RETI FOGNATURA</v>
          </cell>
          <cell r="I458" t="str">
            <v>VARGIU</v>
          </cell>
          <cell r="J458" t="str">
            <v>M4b</v>
          </cell>
        </row>
        <row r="459">
          <cell r="A459">
            <v>9686</v>
          </cell>
          <cell r="B459" t="str">
            <v>Risoluzione interferenze fognarie con S.P. EX S.S. 415 Paullese 2°lotto 1°stralcio – FOG05 e FOG07</v>
          </cell>
          <cell r="C459" t="str">
            <v>FOGNATURA</v>
          </cell>
          <cell r="D459" t="str">
            <v>SETTALA</v>
          </cell>
          <cell r="E459" t="str">
            <v>Attiva</v>
          </cell>
          <cell r="F459" t="str">
            <v>CAP AREA TECNICA</v>
          </cell>
          <cell r="G459" t="str">
            <v>CAP AREA TECNICA</v>
          </cell>
          <cell r="H459" t="str">
            <v>INTERFERENZE FOGNATURE</v>
          </cell>
          <cell r="I459" t="str">
            <v>VARGIU</v>
          </cell>
          <cell r="J459" t="str">
            <v>M4a</v>
          </cell>
        </row>
        <row r="460">
          <cell r="A460">
            <v>9231</v>
          </cell>
          <cell r="B460" t="str">
            <v>easy opening sedi ed impianti</v>
          </cell>
          <cell r="C460" t="str">
            <v>GENERALE</v>
          </cell>
          <cell r="D460" t="str">
            <v>COMUNI VARI</v>
          </cell>
          <cell r="E460" t="str">
            <v>Attiva</v>
          </cell>
          <cell r="F460" t="str">
            <v>SEDI SECURITY E VARIE</v>
          </cell>
          <cell r="G460" t="str">
            <v>SEDI E SECURITY</v>
          </cell>
          <cell r="H460" t="str">
            <v>SECURITY</v>
          </cell>
          <cell r="I460" t="str">
            <v>PIROLO</v>
          </cell>
          <cell r="J460" t="str">
            <v>ALTRO</v>
          </cell>
        </row>
        <row r="461">
          <cell r="A461">
            <v>6978</v>
          </cell>
          <cell r="B461" t="str">
            <v>Interventi di riqualificazione riferiti a serbatoi pensili e vasche di accumulo (comuni vari)</v>
          </cell>
          <cell r="C461" t="str">
            <v>ACQUEDOTTO</v>
          </cell>
          <cell r="D461" t="str">
            <v>COMUNI VARI</v>
          </cell>
          <cell r="E461" t="str">
            <v>Attiva</v>
          </cell>
          <cell r="F461" t="str">
            <v>CAP AREA TECNICA</v>
          </cell>
          <cell r="G461" t="str">
            <v>CAP AREA TECNICA</v>
          </cell>
          <cell r="H461" t="str">
            <v>SERBATOI</v>
          </cell>
          <cell r="I461" t="str">
            <v>VENTURA</v>
          </cell>
          <cell r="J461" t="str">
            <v>M2</v>
          </cell>
        </row>
        <row r="462">
          <cell r="A462">
            <v>9687</v>
          </cell>
          <cell r="B462" t="str">
            <v>Risoluzione interferenze fognarie con S.P. EX S.S. 415 Paullese 2°lotto 1°stralcio – FOG08 e FOG09</v>
          </cell>
          <cell r="C462" t="str">
            <v>FOGNATURA</v>
          </cell>
          <cell r="D462" t="str">
            <v>SETTALA</v>
          </cell>
          <cell r="E462" t="str">
            <v>Attiva</v>
          </cell>
          <cell r="F462" t="str">
            <v>CAP AREA TECNICA</v>
          </cell>
          <cell r="G462" t="str">
            <v>CAP AREA TECNICA</v>
          </cell>
          <cell r="H462" t="str">
            <v>INTERFERENZE FOGNATURE</v>
          </cell>
          <cell r="I462" t="str">
            <v>VARGIU</v>
          </cell>
          <cell r="J462" t="str">
            <v>M4a</v>
          </cell>
        </row>
        <row r="463">
          <cell r="A463" t="str">
            <v>6978_26</v>
          </cell>
          <cell r="B463" t="str">
            <v>demolizione parziale serbatoio pensile pozzo d'adda s.elisabetta</v>
          </cell>
          <cell r="C463" t="str">
            <v>ACQUEDOTTO</v>
          </cell>
          <cell r="D463" t="str">
            <v>POZZO D'ADDA</v>
          </cell>
          <cell r="E463" t="str">
            <v>Attiva</v>
          </cell>
          <cell r="F463" t="str">
            <v>CAP AREA TECNICA</v>
          </cell>
          <cell r="G463" t="str">
            <v>CAP AREA TECNICA</v>
          </cell>
          <cell r="H463" t="str">
            <v>SERBATOI</v>
          </cell>
          <cell r="I463" t="str">
            <v>VENTURA</v>
          </cell>
          <cell r="J463" t="str">
            <v>M2</v>
          </cell>
        </row>
        <row r="464">
          <cell r="A464" t="str">
            <v>9293_AMI_1_ROB_3</v>
          </cell>
          <cell r="B464" t="str">
            <v>9293_25-Piano Potenziamento Servizio Fognatura</v>
          </cell>
          <cell r="C464" t="str">
            <v>FOGNATURA</v>
          </cell>
          <cell r="D464" t="str">
            <v>BUSTO GAROLFO</v>
          </cell>
          <cell r="E464" t="str">
            <v>NEW</v>
          </cell>
          <cell r="F464" t="str">
            <v>CAP AREA TECNICA</v>
          </cell>
          <cell r="G464" t="str">
            <v>CAP AREA TECNICA</v>
          </cell>
          <cell r="H464" t="str">
            <v>RETI FOGNATURA</v>
          </cell>
          <cell r="I464" t="str">
            <v>VARGIU (Labbadini)</v>
          </cell>
          <cell r="J464" t="str">
            <v>M4a</v>
          </cell>
        </row>
        <row r="465">
          <cell r="A465">
            <v>9702</v>
          </cell>
          <cell r="B465" t="str">
            <v>Risoluzione interferenze fognarie con S.P. EX S.S. 415 Paullese 2°lotto 1°stralcio – FOG01, FOG02 e FOG04-con fondi dalla 6949</v>
          </cell>
          <cell r="C465" t="str">
            <v>FOGNATURA</v>
          </cell>
          <cell r="D465" t="str">
            <v>SETTALA</v>
          </cell>
          <cell r="E465" t="str">
            <v>Attiva</v>
          </cell>
          <cell r="F465" t="str">
            <v>CAP AREA TECNICA</v>
          </cell>
          <cell r="G465" t="str">
            <v>CAP AREA TECNICA</v>
          </cell>
          <cell r="H465" t="str">
            <v>INTERFERENZE FOGNATURE</v>
          </cell>
          <cell r="I465" t="str">
            <v>VARGIU</v>
          </cell>
          <cell r="J465" t="str">
            <v>M4a</v>
          </cell>
        </row>
        <row r="466">
          <cell r="A466">
            <v>9703</v>
          </cell>
          <cell r="B466" t="str">
            <v xml:space="preserve">Risoluzione interferenze fognarie con S.P. EX S.S. 415 Paullese 2°lotto 1°stralcio – FOG08/B </v>
          </cell>
          <cell r="C466" t="str">
            <v>FOGNATURA</v>
          </cell>
          <cell r="D466" t="str">
            <v>SETTALA</v>
          </cell>
          <cell r="E466" t="str">
            <v>Attiva</v>
          </cell>
          <cell r="F466" t="str">
            <v>CAP AREA TECNICA</v>
          </cell>
          <cell r="G466" t="str">
            <v>CAP AREA TECNICA</v>
          </cell>
          <cell r="H466" t="str">
            <v>INTERFERENZE FOGNATURE</v>
          </cell>
          <cell r="I466" t="str">
            <v>VARGIU</v>
          </cell>
          <cell r="J466" t="str">
            <v>M4a</v>
          </cell>
        </row>
        <row r="467">
          <cell r="A467">
            <v>9704</v>
          </cell>
          <cell r="B467" t="str">
            <v xml:space="preserve">Risoluzione interferenze fognarie con S.P. EX S.S. 415 Paullese 2°lotto 1°stralcio – FOG012 </v>
          </cell>
          <cell r="C467" t="str">
            <v>FOGNATURA</v>
          </cell>
          <cell r="D467" t="str">
            <v>SETTALA</v>
          </cell>
          <cell r="E467" t="str">
            <v>Attiva</v>
          </cell>
          <cell r="F467" t="str">
            <v>CAP AREA TECNICA</v>
          </cell>
          <cell r="G467" t="str">
            <v>CAP AREA TECNICA</v>
          </cell>
          <cell r="H467" t="str">
            <v>INTERFERENZE FOGNATURE</v>
          </cell>
          <cell r="I467" t="str">
            <v>VARGIU</v>
          </cell>
          <cell r="J467" t="str">
            <v>M4a</v>
          </cell>
        </row>
        <row r="468">
          <cell r="A468">
            <v>9186</v>
          </cell>
          <cell r="B468" t="str">
            <v>BRESSO - Upgrade biometano per alimentazione flotta aziendale</v>
          </cell>
          <cell r="C468" t="str">
            <v>DEPURAZIONE</v>
          </cell>
          <cell r="D468" t="str">
            <v>DEPURATORE BRESSO</v>
          </cell>
          <cell r="E468" t="str">
            <v>Attiva</v>
          </cell>
          <cell r="F468" t="str">
            <v>ECONOMIE CIRCOLARI</v>
          </cell>
          <cell r="G468" t="str">
            <v>ECONOMIA CIRCOLARE IN TARIFFA</v>
          </cell>
          <cell r="H468" t="str">
            <v>ECONOMIA CIRCOLARE IN TARIFFA</v>
          </cell>
          <cell r="I468" t="str">
            <v>LANUZZA</v>
          </cell>
          <cell r="J468" t="str">
            <v>M5</v>
          </cell>
        </row>
        <row r="469">
          <cell r="A469" t="str">
            <v>6978_43</v>
          </cell>
          <cell r="B469" t="str">
            <v>serbatoio pensile Sedriano (MI) Via Papa Giovanni XXIII (Via Mattei ang. Via Meda)</v>
          </cell>
          <cell r="C469" t="str">
            <v>ACQUEDOTTO</v>
          </cell>
          <cell r="D469" t="str">
            <v>SEDRIANO</v>
          </cell>
          <cell r="E469" t="str">
            <v>Attiva</v>
          </cell>
          <cell r="F469" t="str">
            <v>CAP AREA TECNICA</v>
          </cell>
          <cell r="G469" t="str">
            <v>CAP AREA TECNICA</v>
          </cell>
          <cell r="H469" t="str">
            <v>SERBATOI</v>
          </cell>
          <cell r="I469" t="str">
            <v>VENTURA</v>
          </cell>
          <cell r="J469" t="str">
            <v>M2</v>
          </cell>
        </row>
        <row r="470">
          <cell r="A470" t="str">
            <v>6978_42</v>
          </cell>
          <cell r="B470" t="str">
            <v>Restauro serbatoio pensile San Zenone al Lambro (MI) Via Ada Negri</v>
          </cell>
          <cell r="C470" t="str">
            <v>ACQUEDOTTO</v>
          </cell>
          <cell r="D470" t="str">
            <v>SAN ZENONE AL LAMBRO</v>
          </cell>
          <cell r="E470" t="str">
            <v>Attiva</v>
          </cell>
          <cell r="F470" t="str">
            <v>CAP AREA TECNICA</v>
          </cell>
          <cell r="G470" t="str">
            <v>CAP AREA TECNICA</v>
          </cell>
          <cell r="H470" t="str">
            <v>SERBATOI</v>
          </cell>
          <cell r="I470" t="str">
            <v>VENTURA</v>
          </cell>
          <cell r="J470" t="str">
            <v>M2</v>
          </cell>
        </row>
        <row r="471">
          <cell r="A471" t="str">
            <v>6978_41</v>
          </cell>
          <cell r="B471" t="str">
            <v>serbatoio pensile San Giuliano Milanese (MI) Piazza della Vittoria</v>
          </cell>
          <cell r="C471" t="str">
            <v>ACQUEDOTTO</v>
          </cell>
          <cell r="D471" t="str">
            <v>SAN GIULIANO MILANESE</v>
          </cell>
          <cell r="E471" t="str">
            <v>Attiva</v>
          </cell>
          <cell r="F471" t="str">
            <v>CAP AREA TECNICA</v>
          </cell>
          <cell r="G471" t="str">
            <v>CAP AREA TECNICA</v>
          </cell>
          <cell r="H471" t="str">
            <v>SERBATOI</v>
          </cell>
          <cell r="I471" t="str">
            <v>VENTURA</v>
          </cell>
          <cell r="J471" t="str">
            <v>M2</v>
          </cell>
        </row>
        <row r="472">
          <cell r="A472" t="str">
            <v>6978_35</v>
          </cell>
          <cell r="B472" t="str">
            <v>restauro serbatoio pensile trezzano sul naviglio</v>
          </cell>
          <cell r="C472" t="str">
            <v>ACQUEDOTTO</v>
          </cell>
          <cell r="D472" t="str">
            <v>TREZZANO SUL NAVIGLIO</v>
          </cell>
          <cell r="E472" t="str">
            <v>Attiva</v>
          </cell>
          <cell r="F472" t="str">
            <v>CAP AREA TECNICA</v>
          </cell>
          <cell r="G472" t="str">
            <v>CAP AREA TECNICA</v>
          </cell>
          <cell r="H472" t="str">
            <v>SERBATOI</v>
          </cell>
          <cell r="I472" t="str">
            <v>VENTURA</v>
          </cell>
          <cell r="J472" t="str">
            <v>M2</v>
          </cell>
        </row>
        <row r="473">
          <cell r="A473" t="str">
            <v>6978_39</v>
          </cell>
          <cell r="B473" t="str">
            <v>Restauro serbatoio pensile Vizzolo Predabissi (MI) Villaggio Sarmazzano</v>
          </cell>
          <cell r="C473" t="str">
            <v>ACQUEDOTTO</v>
          </cell>
          <cell r="D473" t="str">
            <v>VIZZOLO PREDABISSI</v>
          </cell>
          <cell r="E473" t="str">
            <v>Attiva</v>
          </cell>
          <cell r="F473" t="str">
            <v>CAP AREA TECNICA</v>
          </cell>
          <cell r="G473" t="str">
            <v>CAP AREA TECNICA</v>
          </cell>
          <cell r="H473" t="str">
            <v>SERBATOI</v>
          </cell>
          <cell r="I473" t="str">
            <v>VENTURA</v>
          </cell>
          <cell r="J473" t="str">
            <v>M2</v>
          </cell>
        </row>
        <row r="474">
          <cell r="A474" t="str">
            <v>6978_65</v>
          </cell>
          <cell r="B474" t="str">
            <v>Restauro serbatoio pensile Castellanza (VA) Via del Pozzo</v>
          </cell>
          <cell r="C474" t="str">
            <v>ACQUEDOTTO</v>
          </cell>
          <cell r="D474" t="str">
            <v>CASTELLANZA</v>
          </cell>
          <cell r="E474" t="str">
            <v>Attiva</v>
          </cell>
          <cell r="F474" t="str">
            <v>CAP AREA TECNICA</v>
          </cell>
          <cell r="G474" t="str">
            <v>CAP AREA TECNICA</v>
          </cell>
          <cell r="H474" t="str">
            <v>SERBATOI</v>
          </cell>
          <cell r="I474" t="str">
            <v>VENTURA</v>
          </cell>
          <cell r="J474" t="str">
            <v>M2</v>
          </cell>
        </row>
        <row r="475">
          <cell r="A475" t="str">
            <v>6978_34</v>
          </cell>
          <cell r="B475" t="str">
            <v>restauro serbatoio pensile albairate</v>
          </cell>
          <cell r="C475" t="str">
            <v>ACQUEDOTTO</v>
          </cell>
          <cell r="D475" t="str">
            <v>ALBAIRATE</v>
          </cell>
          <cell r="E475" t="str">
            <v>Attiva</v>
          </cell>
          <cell r="F475" t="str">
            <v>CAP AREA TECNICA</v>
          </cell>
          <cell r="G475" t="str">
            <v>CAP AREA TECNICA</v>
          </cell>
          <cell r="H475" t="str">
            <v>SERBATOI</v>
          </cell>
          <cell r="I475" t="str">
            <v>VENTURA</v>
          </cell>
          <cell r="J475" t="str">
            <v>M2</v>
          </cell>
        </row>
        <row r="476">
          <cell r="A476" t="str">
            <v>6978_36</v>
          </cell>
          <cell r="B476" t="str">
            <v>restauro serbatoio pensile Zibido san Giacomo</v>
          </cell>
          <cell r="C476" t="str">
            <v>ACQUEDOTTO</v>
          </cell>
          <cell r="D476" t="str">
            <v>ZIBIDO SAN GIACOMO</v>
          </cell>
          <cell r="E476" t="str">
            <v>Attiva</v>
          </cell>
          <cell r="F476" t="str">
            <v>CAP AREA TECNICA</v>
          </cell>
          <cell r="G476" t="str">
            <v>CAP AREA TECNICA</v>
          </cell>
          <cell r="H476" t="str">
            <v>SERBATOI</v>
          </cell>
          <cell r="I476" t="str">
            <v>VENTURA</v>
          </cell>
          <cell r="J476" t="str">
            <v>M2</v>
          </cell>
        </row>
        <row r="477">
          <cell r="A477">
            <v>9278</v>
          </cell>
          <cell r="B477" t="str">
            <v>riqualificazione energetica palazzina servizi Peschiera Borromeo</v>
          </cell>
          <cell r="C477" t="str">
            <v>GENERALE</v>
          </cell>
          <cell r="D477" t="str">
            <v>DEPURATORE PESCHIERA BORROMEO</v>
          </cell>
          <cell r="E477" t="str">
            <v>Attiva</v>
          </cell>
          <cell r="F477" t="str">
            <v>SEDI SECURITY E VARIE</v>
          </cell>
          <cell r="G477" t="str">
            <v>SEDI E SECURITY</v>
          </cell>
          <cell r="H477" t="str">
            <v>SEDI</v>
          </cell>
          <cell r="I477" t="str">
            <v>PIROLO</v>
          </cell>
          <cell r="J477" t="str">
            <v>ALTRO</v>
          </cell>
        </row>
        <row r="478">
          <cell r="A478">
            <v>5661</v>
          </cell>
          <cell r="B478" t="str">
            <v>lavori di realizzazione nuovo pozzo in comune di Garbagnate - zona Ospedale</v>
          </cell>
          <cell r="C478" t="str">
            <v>ACQUEDOTTO</v>
          </cell>
          <cell r="D478" t="str">
            <v>GARBAGNATE MILANESE</v>
          </cell>
          <cell r="E478" t="str">
            <v>Attiva</v>
          </cell>
          <cell r="F478" t="str">
            <v>CAP AREA TECNICA</v>
          </cell>
          <cell r="G478" t="str">
            <v>CAP AREA TECNICA</v>
          </cell>
          <cell r="H478" t="str">
            <v>IMPIANTI ACQUEDOTTO</v>
          </cell>
          <cell r="I478" t="str">
            <v>VENTURA</v>
          </cell>
          <cell r="J478" t="str">
            <v>M3</v>
          </cell>
        </row>
        <row r="479">
          <cell r="A479" t="str">
            <v>6978_37</v>
          </cell>
          <cell r="B479" t="str">
            <v>restauro serbatoio pensile abbiategrasso</v>
          </cell>
          <cell r="C479" t="str">
            <v>ACQUEDOTTO</v>
          </cell>
          <cell r="D479" t="str">
            <v>ABBIATEGRASSO</v>
          </cell>
          <cell r="E479" t="str">
            <v>Attiva</v>
          </cell>
          <cell r="F479" t="str">
            <v>CAP AREA TECNICA</v>
          </cell>
          <cell r="G479" t="str">
            <v>CAP AREA TECNICA</v>
          </cell>
          <cell r="H479" t="str">
            <v>SERBATOI</v>
          </cell>
          <cell r="I479" t="str">
            <v>VENTURA</v>
          </cell>
          <cell r="J479" t="str">
            <v>M2</v>
          </cell>
        </row>
        <row r="480">
          <cell r="A480" t="str">
            <v>6978_38</v>
          </cell>
          <cell r="B480" t="str">
            <v>Restauro serbatoio pensile Tribiano (MI) c/o Municipio</v>
          </cell>
          <cell r="C480" t="str">
            <v>ACQUEDOTTO</v>
          </cell>
          <cell r="D480" t="str">
            <v>TRIBIANO</v>
          </cell>
          <cell r="E480" t="str">
            <v>Attiva</v>
          </cell>
          <cell r="F480" t="str">
            <v>CAP AREA TECNICA</v>
          </cell>
          <cell r="G480" t="str">
            <v>CAP AREA TECNICA</v>
          </cell>
          <cell r="H480" t="str">
            <v>SERBATOI</v>
          </cell>
          <cell r="I480" t="str">
            <v>VENTURA</v>
          </cell>
          <cell r="J480" t="str">
            <v>M2</v>
          </cell>
        </row>
        <row r="481">
          <cell r="A481" t="str">
            <v>6978_83</v>
          </cell>
          <cell r="B481" t="str">
            <v xml:space="preserve">Demolizione parziale serbatoio pensile </v>
          </cell>
          <cell r="C481" t="str">
            <v>ACQUEDOTTO</v>
          </cell>
          <cell r="D481" t="str">
            <v>PARABIAGO</v>
          </cell>
          <cell r="E481" t="str">
            <v>Attiva</v>
          </cell>
          <cell r="F481" t="str">
            <v>CAP AREA TECNICA</v>
          </cell>
          <cell r="G481" t="str">
            <v>CAP AREA TECNICA</v>
          </cell>
          <cell r="H481" t="str">
            <v>SERBATOI</v>
          </cell>
          <cell r="I481" t="str">
            <v>VENTURA</v>
          </cell>
          <cell r="J481" t="str">
            <v>M2</v>
          </cell>
        </row>
        <row r="482">
          <cell r="A482" t="str">
            <v>6978_84</v>
          </cell>
          <cell r="B482" t="str">
            <v>Restauro serbatoio pensile Cavenago di Brianza Via Miles</v>
          </cell>
          <cell r="C482" t="str">
            <v>ACQUEDOTTO</v>
          </cell>
          <cell r="D482" t="str">
            <v>CAVENAGO DI BRIANZA</v>
          </cell>
          <cell r="E482" t="str">
            <v>Attiva</v>
          </cell>
          <cell r="F482" t="str">
            <v>CAP AREA TECNICA</v>
          </cell>
          <cell r="G482" t="str">
            <v>CAP AREA TECNICA</v>
          </cell>
          <cell r="H482" t="str">
            <v>SERBATOI</v>
          </cell>
          <cell r="I482" t="str">
            <v>VENTURA</v>
          </cell>
          <cell r="J482" t="str">
            <v>M2</v>
          </cell>
        </row>
        <row r="483">
          <cell r="A483" t="str">
            <v>6978_4</v>
          </cell>
          <cell r="B483" t="str">
            <v>Adeguamento sismico e restauro conservativo del serbatoio pensile in via Vigentina (I.N.C.I.S.) a Pieve Emanuele</v>
          </cell>
          <cell r="C483" t="str">
            <v>ACQUEDOTTO</v>
          </cell>
          <cell r="D483" t="str">
            <v>PIEVE EMANUELE</v>
          </cell>
          <cell r="E483" t="str">
            <v>Attiva</v>
          </cell>
          <cell r="F483" t="str">
            <v>CAP AREA TECNICA</v>
          </cell>
          <cell r="G483" t="str">
            <v>CAP AREA TECNICA</v>
          </cell>
          <cell r="H483" t="str">
            <v>SERBATOI</v>
          </cell>
          <cell r="I483" t="str">
            <v>VENTURA</v>
          </cell>
          <cell r="J483" t="str">
            <v>M2</v>
          </cell>
        </row>
        <row r="484">
          <cell r="A484" t="str">
            <v>6978_40</v>
          </cell>
          <cell r="B484" t="str">
            <v>Demolizione serbatoio pensile Bernate Ticino (MI) Via Roma</v>
          </cell>
          <cell r="C484" t="str">
            <v>ACQUEDOTTO</v>
          </cell>
          <cell r="D484" t="str">
            <v>BERNATE</v>
          </cell>
          <cell r="E484" t="str">
            <v>Attiva</v>
          </cell>
          <cell r="F484" t="str">
            <v>CAP AREA TECNICA</v>
          </cell>
          <cell r="G484" t="str">
            <v>CAP AREA TECNICA</v>
          </cell>
          <cell r="H484" t="str">
            <v>SERBATOI</v>
          </cell>
          <cell r="I484" t="str">
            <v>VENTURA</v>
          </cell>
          <cell r="J484" t="str">
            <v>M2</v>
          </cell>
        </row>
        <row r="485">
          <cell r="A485" t="str">
            <v>6978_45</v>
          </cell>
          <cell r="B485" t="str">
            <v>Restauro serbatoio pensile Settala (MI) Località  Premenugo</v>
          </cell>
          <cell r="C485" t="str">
            <v>ACQUEDOTTO</v>
          </cell>
          <cell r="D485" t="str">
            <v>SETTALA</v>
          </cell>
          <cell r="E485" t="str">
            <v>Attiva</v>
          </cell>
          <cell r="F485" t="str">
            <v>CAP AREA TECNICA</v>
          </cell>
          <cell r="G485" t="str">
            <v>CAP AREA TECNICA</v>
          </cell>
          <cell r="H485" t="str">
            <v>SERBATOI</v>
          </cell>
          <cell r="I485" t="str">
            <v>VENTURA</v>
          </cell>
          <cell r="J485" t="str">
            <v>M2</v>
          </cell>
        </row>
        <row r="486">
          <cell r="A486" t="str">
            <v>6978_46</v>
          </cell>
          <cell r="B486" t="str">
            <v>restauro serbatoio pensile</v>
          </cell>
          <cell r="C486" t="str">
            <v>ACQUEDOTTO</v>
          </cell>
          <cell r="D486" t="str">
            <v>VAPRIO D'ADDA</v>
          </cell>
          <cell r="E486" t="str">
            <v>Attiva</v>
          </cell>
          <cell r="F486" t="str">
            <v>CAP AREA TECNICA</v>
          </cell>
          <cell r="G486" t="str">
            <v>CAP AREA TECNICA</v>
          </cell>
          <cell r="H486" t="str">
            <v>SERBATOI</v>
          </cell>
          <cell r="I486" t="str">
            <v>VENTURA</v>
          </cell>
          <cell r="J486" t="str">
            <v>M2</v>
          </cell>
        </row>
        <row r="487">
          <cell r="A487" t="str">
            <v>6978_51</v>
          </cell>
          <cell r="B487" t="str">
            <v>restauro serbatoio pensile bellinzago lombardo</v>
          </cell>
          <cell r="C487" t="str">
            <v>ACQUEDOTTO</v>
          </cell>
          <cell r="D487" t="str">
            <v>BELLINZAGO LOMBARDO</v>
          </cell>
          <cell r="E487" t="str">
            <v>Attiva</v>
          </cell>
          <cell r="F487" t="str">
            <v>CAP AREA TECNICA</v>
          </cell>
          <cell r="G487" t="str">
            <v>CAP AREA TECNICA</v>
          </cell>
          <cell r="H487" t="str">
            <v>SERBATOI</v>
          </cell>
          <cell r="I487" t="str">
            <v>VENTURA</v>
          </cell>
          <cell r="J487" t="str">
            <v>M2</v>
          </cell>
        </row>
        <row r="488">
          <cell r="A488" t="str">
            <v>6978_85</v>
          </cell>
          <cell r="B488" t="str">
            <v>Restauro serbatoio pensile Cambiago (MI) Via delle Industrie</v>
          </cell>
          <cell r="C488" t="str">
            <v>ACQUEDOTTO</v>
          </cell>
          <cell r="D488" t="str">
            <v>CAMBIAGO</v>
          </cell>
          <cell r="E488" t="str">
            <v>Attiva</v>
          </cell>
          <cell r="F488" t="str">
            <v>CAP AREA TECNICA</v>
          </cell>
          <cell r="G488" t="str">
            <v>CAP AREA TECNICA</v>
          </cell>
          <cell r="H488" t="str">
            <v>SERBATOI</v>
          </cell>
          <cell r="I488" t="str">
            <v>VENTURA</v>
          </cell>
          <cell r="J488" t="str">
            <v>M2</v>
          </cell>
        </row>
        <row r="489">
          <cell r="A489" t="str">
            <v>6978_57</v>
          </cell>
          <cell r="B489" t="str">
            <v>Manutenzione straordinaria serbatoio pensile Boffalora sopra Ticino</v>
          </cell>
          <cell r="C489" t="str">
            <v>ACQUEDOTTO</v>
          </cell>
          <cell r="D489" t="str">
            <v>BOFFALORA SOPRA TICINO</v>
          </cell>
          <cell r="E489" t="str">
            <v>Attiva</v>
          </cell>
          <cell r="F489" t="str">
            <v>CAP AREA TECNICA</v>
          </cell>
          <cell r="G489" t="str">
            <v>CAP AREA TECNICA</v>
          </cell>
          <cell r="H489" t="str">
            <v>SERBATOI</v>
          </cell>
          <cell r="I489" t="str">
            <v>VENTURA</v>
          </cell>
          <cell r="J489" t="str">
            <v>M2</v>
          </cell>
        </row>
        <row r="490">
          <cell r="A490" t="str">
            <v>6978_60</v>
          </cell>
          <cell r="B490" t="str">
            <v>Demolizione parziale serbatoio pensile Cerro Maggiore (MI) Via Cappuccini</v>
          </cell>
          <cell r="C490" t="str">
            <v>ACQUEDOTTO</v>
          </cell>
          <cell r="D490" t="str">
            <v>CERRO MAGGIORE</v>
          </cell>
          <cell r="E490" t="str">
            <v>Attiva</v>
          </cell>
          <cell r="F490" t="str">
            <v>CAP AREA TECNICA</v>
          </cell>
          <cell r="G490" t="str">
            <v>CAP AREA TECNICA</v>
          </cell>
          <cell r="H490" t="str">
            <v>SERBATOI</v>
          </cell>
          <cell r="I490" t="str">
            <v>VENTURA</v>
          </cell>
          <cell r="J490" t="str">
            <v>M2</v>
          </cell>
        </row>
        <row r="491">
          <cell r="A491" t="str">
            <v>6978_63</v>
          </cell>
          <cell r="B491" t="str">
            <v>Demolizione parziale serbatoio pensile Gessate (MI) Via Pace</v>
          </cell>
          <cell r="C491" t="str">
            <v>ACQUEDOTTO</v>
          </cell>
          <cell r="D491" t="str">
            <v>GESSATE</v>
          </cell>
          <cell r="E491" t="str">
            <v>Attiva</v>
          </cell>
          <cell r="F491" t="str">
            <v>CAP AREA TECNICA</v>
          </cell>
          <cell r="G491" t="str">
            <v>CAP AREA TECNICA</v>
          </cell>
          <cell r="H491" t="str">
            <v>SERBATOI</v>
          </cell>
          <cell r="I491" t="str">
            <v>VENTURA</v>
          </cell>
          <cell r="J491" t="str">
            <v>M2</v>
          </cell>
        </row>
        <row r="492">
          <cell r="A492" t="str">
            <v>6978_44</v>
          </cell>
          <cell r="B492" t="str">
            <v>Restauro serbatoio pensile Sesto San Giovanni (MI) Via Cairoli</v>
          </cell>
          <cell r="C492" t="str">
            <v>ACQUEDOTTO</v>
          </cell>
          <cell r="D492" t="str">
            <v>SESTO SAN GIOVANNI</v>
          </cell>
          <cell r="E492" t="str">
            <v>Attiva</v>
          </cell>
          <cell r="F492" t="str">
            <v>CAP AREA TECNICA</v>
          </cell>
          <cell r="G492" t="str">
            <v>CAP AREA TECNICA</v>
          </cell>
          <cell r="H492" t="str">
            <v>SERBATOI</v>
          </cell>
          <cell r="I492" t="str">
            <v>VENTURA</v>
          </cell>
          <cell r="J492" t="str">
            <v>M2</v>
          </cell>
        </row>
        <row r="493">
          <cell r="A493" t="str">
            <v>6978_61</v>
          </cell>
          <cell r="B493" t="str">
            <v>Demolizione parziale serbatoio pensile Cesano Boscone (MI) Via Kennedy</v>
          </cell>
          <cell r="C493" t="str">
            <v>ACQUEDOTTO</v>
          </cell>
          <cell r="D493" t="str">
            <v>CESANO BOSCONE</v>
          </cell>
          <cell r="E493" t="str">
            <v>Attiva</v>
          </cell>
          <cell r="F493" t="str">
            <v>CAP AREA TECNICA</v>
          </cell>
          <cell r="G493" t="str">
            <v>CAP AREA TECNICA</v>
          </cell>
          <cell r="H493" t="str">
            <v>SERBATOI</v>
          </cell>
          <cell r="I493" t="str">
            <v>VENTURA</v>
          </cell>
          <cell r="J493" t="str">
            <v>M2</v>
          </cell>
        </row>
        <row r="494">
          <cell r="A494" t="str">
            <v>6978_62</v>
          </cell>
          <cell r="B494" t="str">
            <v>Demolizione parziale serbatoio pensile Cisliano (MI) Via Rimembranze</v>
          </cell>
          <cell r="C494" t="str">
            <v>ACQUEDOTTO</v>
          </cell>
          <cell r="D494" t="str">
            <v>CISLIANO</v>
          </cell>
          <cell r="E494" t="str">
            <v>Attiva</v>
          </cell>
          <cell r="F494" t="str">
            <v>CAP AREA TECNICA</v>
          </cell>
          <cell r="G494" t="str">
            <v>CAP AREA TECNICA</v>
          </cell>
          <cell r="H494" t="str">
            <v>SERBATOI</v>
          </cell>
          <cell r="I494" t="str">
            <v>VENTURA</v>
          </cell>
          <cell r="J494" t="str">
            <v>M2</v>
          </cell>
        </row>
        <row r="495">
          <cell r="A495" t="str">
            <v>6978_48</v>
          </cell>
          <cell r="B495" t="str">
            <v>Demolizione serbatoio pensile Castellanza (VA) Via Sanguinola</v>
          </cell>
          <cell r="C495" t="str">
            <v>ACQUEDOTTO</v>
          </cell>
          <cell r="D495" t="str">
            <v>CASTELLANZA</v>
          </cell>
          <cell r="E495" t="str">
            <v>Attiva</v>
          </cell>
          <cell r="F495" t="str">
            <v>CAP AREA TECNICA</v>
          </cell>
          <cell r="G495" t="str">
            <v>CAP AREA TECNICA</v>
          </cell>
          <cell r="H495" t="str">
            <v>SERBATOI</v>
          </cell>
          <cell r="I495" t="str">
            <v>VENTURA</v>
          </cell>
          <cell r="J495" t="str">
            <v>M2</v>
          </cell>
        </row>
        <row r="496">
          <cell r="A496" t="str">
            <v>6978_59</v>
          </cell>
          <cell r="B496" t="str">
            <v>Restauro serbatoio pensile Casarile (MI) Viale Puccini</v>
          </cell>
          <cell r="C496" t="str">
            <v>ACQUEDOTTO</v>
          </cell>
          <cell r="D496" t="str">
            <v>CASARILE</v>
          </cell>
          <cell r="E496" t="str">
            <v>Attiva</v>
          </cell>
          <cell r="F496" t="str">
            <v>CAP AREA TECNICA</v>
          </cell>
          <cell r="G496" t="str">
            <v>CAP AREA TECNICA</v>
          </cell>
          <cell r="H496" t="str">
            <v>SERBATOI</v>
          </cell>
          <cell r="I496" t="str">
            <v>VENTURA</v>
          </cell>
          <cell r="J496" t="str">
            <v>M2</v>
          </cell>
        </row>
        <row r="497">
          <cell r="A497" t="str">
            <v>6978_74</v>
          </cell>
          <cell r="B497" t="str">
            <v>Restauro serbatoio pensile Cesate (MI) Piazza I Maggio</v>
          </cell>
          <cell r="C497" t="str">
            <v>ACQUEDOTTO</v>
          </cell>
          <cell r="D497" t="str">
            <v>CESATE</v>
          </cell>
          <cell r="E497" t="str">
            <v>Attiva</v>
          </cell>
          <cell r="F497" t="str">
            <v>CAP AREA TECNICA</v>
          </cell>
          <cell r="G497" t="str">
            <v>CAP AREA TECNICA</v>
          </cell>
          <cell r="H497" t="str">
            <v>SERBATOI</v>
          </cell>
          <cell r="I497" t="str">
            <v>VENTURA</v>
          </cell>
          <cell r="J497" t="str">
            <v>M2</v>
          </cell>
        </row>
        <row r="498">
          <cell r="A498" t="str">
            <v>6978_47_</v>
          </cell>
          <cell r="B498" t="str">
            <v>Restauro serbatoio pensile Vernate (MI) Via Einaudi</v>
          </cell>
          <cell r="C498" t="str">
            <v>ACQUEDOTTO</v>
          </cell>
          <cell r="D498" t="str">
            <v>VERNATE</v>
          </cell>
          <cell r="E498" t="str">
            <v>Attiva</v>
          </cell>
          <cell r="F498" t="str">
            <v>CAP AREA TECNICA</v>
          </cell>
          <cell r="G498" t="str">
            <v>CAP AREA TECNICA</v>
          </cell>
          <cell r="H498" t="str">
            <v>SERBATOI</v>
          </cell>
          <cell r="I498" t="str">
            <v>VENTURA</v>
          </cell>
          <cell r="J498" t="str">
            <v>M2</v>
          </cell>
        </row>
        <row r="499">
          <cell r="A499" t="str">
            <v>6978_70</v>
          </cell>
          <cell r="B499" t="str">
            <v>restauro serbatoio pensile masate</v>
          </cell>
          <cell r="C499" t="str">
            <v>ACQUEDOTTO</v>
          </cell>
          <cell r="D499" t="str">
            <v>MASATE</v>
          </cell>
          <cell r="E499" t="str">
            <v>Attiva</v>
          </cell>
          <cell r="F499" t="str">
            <v>CAP AREA TECNICA</v>
          </cell>
          <cell r="G499" t="str">
            <v>CAP AREA TECNICA</v>
          </cell>
          <cell r="H499" t="str">
            <v>SERBATOI</v>
          </cell>
          <cell r="I499" t="str">
            <v>VENTURA</v>
          </cell>
          <cell r="J499" t="str">
            <v>M2</v>
          </cell>
        </row>
        <row r="500">
          <cell r="A500" t="str">
            <v>6978_69</v>
          </cell>
          <cell r="B500" t="str">
            <v>restauro serbatoio pensile corbetta</v>
          </cell>
          <cell r="C500" t="str">
            <v>ACQUEDOTTO</v>
          </cell>
          <cell r="D500" t="str">
            <v>CORBETTA</v>
          </cell>
          <cell r="E500" t="str">
            <v>Attiva</v>
          </cell>
          <cell r="F500" t="str">
            <v>CAP AREA TECNICA</v>
          </cell>
          <cell r="G500" t="str">
            <v>CAP AREA TECNICA</v>
          </cell>
          <cell r="H500" t="str">
            <v>SERBATOI</v>
          </cell>
          <cell r="I500" t="str">
            <v>VENTURA</v>
          </cell>
          <cell r="J500" t="str">
            <v>M2</v>
          </cell>
        </row>
        <row r="501">
          <cell r="A501" t="str">
            <v>6978_73</v>
          </cell>
          <cell r="B501" t="str">
            <v>Restauro serbatoio pensile Cassano d'Adda (MI) Via Alzaia Nav. Mart.</v>
          </cell>
          <cell r="C501" t="str">
            <v>ACQUEDOTTO</v>
          </cell>
          <cell r="D501" t="str">
            <v>CASSANO D'ADDA</v>
          </cell>
          <cell r="E501" t="str">
            <v>Attiva</v>
          </cell>
          <cell r="F501" t="str">
            <v>CAP AREA TECNICA</v>
          </cell>
          <cell r="G501" t="str">
            <v>CAP AREA TECNICA</v>
          </cell>
          <cell r="H501" t="str">
            <v>SERBATOI</v>
          </cell>
          <cell r="I501" t="str">
            <v>VENTURA</v>
          </cell>
          <cell r="J501" t="str">
            <v>M2</v>
          </cell>
        </row>
        <row r="502">
          <cell r="A502" t="str">
            <v>6978_71</v>
          </cell>
          <cell r="B502" t="str">
            <v>restauro serbatoio pensile noviglio</v>
          </cell>
          <cell r="C502" t="str">
            <v>ACQUEDOTTO</v>
          </cell>
          <cell r="D502" t="str">
            <v>NOVIGLIO</v>
          </cell>
          <cell r="E502" t="str">
            <v>Attiva</v>
          </cell>
          <cell r="F502" t="str">
            <v>CAP AREA TECNICA</v>
          </cell>
          <cell r="G502" t="str">
            <v>CAP AREA TECNICA</v>
          </cell>
          <cell r="H502" t="str">
            <v>SERBATOI</v>
          </cell>
          <cell r="I502" t="str">
            <v>VENTURA</v>
          </cell>
          <cell r="J502" t="str">
            <v>M2</v>
          </cell>
        </row>
        <row r="503">
          <cell r="A503" t="str">
            <v>6978_77</v>
          </cell>
          <cell r="B503" t="str">
            <v>Demolizione parziale serbatoio pensile Mesero (MI) c/o Municipio</v>
          </cell>
          <cell r="C503" t="str">
            <v>ACQUEDOTTO</v>
          </cell>
          <cell r="D503" t="str">
            <v>MESERO</v>
          </cell>
          <cell r="E503" t="str">
            <v>Attiva</v>
          </cell>
          <cell r="F503" t="str">
            <v>CAP AREA TECNICA</v>
          </cell>
          <cell r="G503" t="str">
            <v>CAP AREA TECNICA</v>
          </cell>
          <cell r="H503" t="str">
            <v>SERBATOI</v>
          </cell>
          <cell r="I503" t="str">
            <v>VENTURA</v>
          </cell>
          <cell r="J503" t="str">
            <v>M2</v>
          </cell>
        </row>
        <row r="504">
          <cell r="A504" t="str">
            <v>6978_80</v>
          </cell>
          <cell r="B504" t="str">
            <v>Restauro serbatoio pensile Novate Milanese (MI) Via Manzoni</v>
          </cell>
          <cell r="C504" t="str">
            <v>ACQUEDOTTO</v>
          </cell>
          <cell r="D504" t="str">
            <v>NOVATE MILANESE</v>
          </cell>
          <cell r="E504" t="str">
            <v>Attiva</v>
          </cell>
          <cell r="F504" t="str">
            <v>CAP AREA TECNICA</v>
          </cell>
          <cell r="G504" t="str">
            <v>CAP AREA TECNICA</v>
          </cell>
          <cell r="H504" t="str">
            <v>SERBATOI</v>
          </cell>
          <cell r="I504" t="str">
            <v>VENTURA</v>
          </cell>
          <cell r="J504" t="str">
            <v>M2</v>
          </cell>
        </row>
        <row r="505">
          <cell r="A505" t="str">
            <v>6978_81</v>
          </cell>
          <cell r="B505" t="str">
            <v>Restauro serbatoio pensile Paderno Dugnano (MI) Via Galli</v>
          </cell>
          <cell r="C505" t="str">
            <v>ACQUEDOTTO</v>
          </cell>
          <cell r="D505" t="str">
            <v>PADERNO DUGNANO</v>
          </cell>
          <cell r="E505" t="str">
            <v>Attiva</v>
          </cell>
          <cell r="F505" t="str">
            <v>CAP AREA TECNICA</v>
          </cell>
          <cell r="G505" t="str">
            <v>CAP AREA TECNICA</v>
          </cell>
          <cell r="H505" t="str">
            <v>SERBATOI</v>
          </cell>
          <cell r="I505" t="str">
            <v>VENTURA</v>
          </cell>
          <cell r="J505" t="str">
            <v>M2</v>
          </cell>
        </row>
        <row r="506">
          <cell r="A506" t="str">
            <v>6978_78</v>
          </cell>
          <cell r="B506" t="str">
            <v>Restauro serbatoio pensile Motta Visconti (MI) LocalitÃ Â  Torre San Rocco</v>
          </cell>
          <cell r="C506" t="str">
            <v>ACQUEDOTTO</v>
          </cell>
          <cell r="D506" t="str">
            <v>MOTTA VISCONTI</v>
          </cell>
          <cell r="E506" t="str">
            <v>Attiva</v>
          </cell>
          <cell r="F506" t="str">
            <v>CAP AREA TECNICA</v>
          </cell>
          <cell r="G506" t="str">
            <v>CAP AREA TECNICA</v>
          </cell>
          <cell r="H506" t="str">
            <v>SERBATOI</v>
          </cell>
          <cell r="I506" t="str">
            <v>VENTURA</v>
          </cell>
          <cell r="J506" t="str">
            <v>M2</v>
          </cell>
        </row>
        <row r="507">
          <cell r="A507" t="str">
            <v>6978_72</v>
          </cell>
          <cell r="B507" t="str">
            <v>restauro serbatoio pensile canegrate</v>
          </cell>
          <cell r="C507" t="str">
            <v>ACQUEDOTTO</v>
          </cell>
          <cell r="D507" t="str">
            <v>CANEGRATE</v>
          </cell>
          <cell r="E507" t="str">
            <v>Attiva</v>
          </cell>
          <cell r="F507" t="str">
            <v>CAP AREA TECNICA</v>
          </cell>
          <cell r="G507" t="str">
            <v>CAP AREA TECNICA</v>
          </cell>
          <cell r="H507" t="str">
            <v>SERBATOI</v>
          </cell>
          <cell r="I507" t="str">
            <v>VENTURA</v>
          </cell>
          <cell r="J507" t="str">
            <v>M2</v>
          </cell>
        </row>
        <row r="508">
          <cell r="A508" t="str">
            <v>6978_75</v>
          </cell>
          <cell r="B508" t="str">
            <v>Demolizione totale serbatoio pensile Lainate (MI) V.le Rimembranze c/o Municipio</v>
          </cell>
          <cell r="C508" t="str">
            <v>ACQUEDOTTO</v>
          </cell>
          <cell r="D508" t="str">
            <v>LAINATE</v>
          </cell>
          <cell r="E508" t="str">
            <v>Attiva</v>
          </cell>
          <cell r="F508" t="str">
            <v>CAP AREA TECNICA</v>
          </cell>
          <cell r="G508" t="str">
            <v>CAP AREA TECNICA</v>
          </cell>
          <cell r="H508" t="str">
            <v>SERBATOI</v>
          </cell>
          <cell r="I508" t="str">
            <v>VENTURA</v>
          </cell>
          <cell r="J508" t="str">
            <v>M2</v>
          </cell>
        </row>
        <row r="509">
          <cell r="A509" t="str">
            <v>6978_76</v>
          </cell>
          <cell r="B509" t="str">
            <v>Restauro serbatoio pensile Locate Triulzi (MI) Piazza Gramsci</v>
          </cell>
          <cell r="C509" t="str">
            <v>ACQUEDOTTO</v>
          </cell>
          <cell r="D509" t="str">
            <v>LOCATE TRIULZI</v>
          </cell>
          <cell r="E509" t="str">
            <v>Attiva</v>
          </cell>
          <cell r="F509" t="str">
            <v>CAP AREA TECNICA</v>
          </cell>
          <cell r="G509" t="str">
            <v>CAP AREA TECNICA</v>
          </cell>
          <cell r="H509" t="str">
            <v>SERBATOI</v>
          </cell>
          <cell r="I509" t="str">
            <v>VENTURA</v>
          </cell>
          <cell r="J509" t="str">
            <v>M2</v>
          </cell>
        </row>
        <row r="510">
          <cell r="A510" t="str">
            <v>6978_67</v>
          </cell>
          <cell r="B510" t="str">
            <v>restauro serbatoio pensile cerro al lambro</v>
          </cell>
          <cell r="C510" t="str">
            <v>ACQUEDOTTO</v>
          </cell>
          <cell r="D510" t="str">
            <v>CERRO AL LAMBRO</v>
          </cell>
          <cell r="E510" t="str">
            <v>Attiva</v>
          </cell>
          <cell r="F510" t="str">
            <v>CAP AREA TECNICA</v>
          </cell>
          <cell r="G510" t="str">
            <v>CAP AREA TECNICA</v>
          </cell>
          <cell r="H510" t="str">
            <v>SERBATOI</v>
          </cell>
          <cell r="I510" t="str">
            <v>VENTURA</v>
          </cell>
          <cell r="J510" t="str">
            <v>M2</v>
          </cell>
        </row>
        <row r="511">
          <cell r="A511" t="str">
            <v>6978_68</v>
          </cell>
          <cell r="B511" t="str">
            <v>restauro serbatoio pensile garbagnate milanese</v>
          </cell>
          <cell r="C511" t="str">
            <v>ACQUEDOTTO</v>
          </cell>
          <cell r="D511" t="str">
            <v>GARBAGNATE MILANESE</v>
          </cell>
          <cell r="E511" t="str">
            <v>Attiva</v>
          </cell>
          <cell r="F511" t="str">
            <v>CAP AREA TECNICA</v>
          </cell>
          <cell r="G511" t="str">
            <v>CAP AREA TECNICA</v>
          </cell>
          <cell r="H511" t="str">
            <v>SERBATOI</v>
          </cell>
          <cell r="I511" t="str">
            <v>VENTURA</v>
          </cell>
          <cell r="J511" t="str">
            <v>M2</v>
          </cell>
        </row>
        <row r="512">
          <cell r="A512">
            <v>10002</v>
          </cell>
          <cell r="B512" t="str">
            <v>MSFR Parametrica Amiacque 2014 - Interventi manutenzione straordinaria su guasto - ATO CMM</v>
          </cell>
          <cell r="C512" t="str">
            <v>FOGNATURA</v>
          </cell>
          <cell r="D512" t="str">
            <v>COMUNI VARI</v>
          </cell>
          <cell r="E512" t="str">
            <v>Chiusa</v>
          </cell>
          <cell r="F512" t="str">
            <v>AMI OPERATION</v>
          </cell>
          <cell r="G512" t="str">
            <v>AMI FOGNATURA</v>
          </cell>
          <cell r="H512" t="str">
            <v>FOG MSTR PROGRAMMATA</v>
          </cell>
          <cell r="I512" t="str">
            <v>LABBADINI</v>
          </cell>
          <cell r="J512" t="str">
            <v>M4a</v>
          </cell>
        </row>
        <row r="513">
          <cell r="A513">
            <v>10019</v>
          </cell>
          <cell r="B513" t="str">
            <v>MSAR parametrica Amiacque 2016 - Interventi manutenzione straordinaria su guasto - ATO CMM</v>
          </cell>
          <cell r="C513" t="str">
            <v>ACQUEDOTTO</v>
          </cell>
          <cell r="D513" t="str">
            <v>COMUNI VARI</v>
          </cell>
          <cell r="E513" t="str">
            <v>Chiusa</v>
          </cell>
          <cell r="F513" t="str">
            <v>AMI OPERATION</v>
          </cell>
          <cell r="G513" t="str">
            <v>AMI ACQUEDOTTO</v>
          </cell>
          <cell r="H513" t="str">
            <v>ACQ MSTR ROTTURA</v>
          </cell>
          <cell r="I513" t="str">
            <v>SALINETTI</v>
          </cell>
          <cell r="J513" t="str">
            <v>M1</v>
          </cell>
        </row>
        <row r="514">
          <cell r="A514">
            <v>10020</v>
          </cell>
          <cell r="B514" t="str">
            <v>MSFR Parametrica Amiacque 2016 - Interventi manutenzione straordinaria su guasto - ATO CMM</v>
          </cell>
          <cell r="C514" t="str">
            <v>FOGNATURA</v>
          </cell>
          <cell r="D514" t="str">
            <v>COMUNI VARI</v>
          </cell>
          <cell r="E514" t="str">
            <v>Chiusa</v>
          </cell>
          <cell r="F514" t="str">
            <v>AMI OPERATION</v>
          </cell>
          <cell r="G514" t="str">
            <v>AMI FOGNATURA</v>
          </cell>
          <cell r="H514" t="str">
            <v>FOG MSTR ROTTURA</v>
          </cell>
          <cell r="I514" t="str">
            <v>LABBADINI</v>
          </cell>
          <cell r="J514" t="str">
            <v>M4a</v>
          </cell>
        </row>
        <row r="515">
          <cell r="A515">
            <v>10021</v>
          </cell>
          <cell r="B515" t="str">
            <v>MSDR Parametrica Amiacque 2016 - Interventi manutenzione straordinaria su guasto - ATO CMM</v>
          </cell>
          <cell r="C515" t="str">
            <v>DEPURAZIONE</v>
          </cell>
          <cell r="D515" t="str">
            <v>COMUNI VARI</v>
          </cell>
          <cell r="E515" t="str">
            <v>Chiusa</v>
          </cell>
          <cell r="F515" t="str">
            <v>AMI OPERATION</v>
          </cell>
          <cell r="G515" t="str">
            <v>AMI DEPURAZIONE</v>
          </cell>
          <cell r="H515" t="str">
            <v>DEP MSTR ROTTURA</v>
          </cell>
          <cell r="I515" t="str">
            <v>SCAGLIONE</v>
          </cell>
          <cell r="J515" t="str">
            <v>M6</v>
          </cell>
        </row>
        <row r="516">
          <cell r="A516">
            <v>10028</v>
          </cell>
          <cell r="B516" t="str">
            <v>MSAR parametrica Amiacque 2017 - Interventi manutenzione straordinaria su guasto - ATO CMM</v>
          </cell>
          <cell r="C516" t="str">
            <v>ACQUEDOTTO</v>
          </cell>
          <cell r="D516" t="str">
            <v>COMUNI VARI</v>
          </cell>
          <cell r="E516" t="str">
            <v>Chiusa</v>
          </cell>
          <cell r="F516" t="str">
            <v>AMI OPERATION</v>
          </cell>
          <cell r="G516" t="str">
            <v>AMI ACQUEDOTTO</v>
          </cell>
          <cell r="H516" t="str">
            <v>ACQ MSTR ROTTURA</v>
          </cell>
          <cell r="I516" t="str">
            <v>SALINETTI</v>
          </cell>
          <cell r="J516" t="str">
            <v>M1</v>
          </cell>
        </row>
        <row r="517">
          <cell r="A517">
            <v>10029</v>
          </cell>
          <cell r="B517" t="str">
            <v>MSFR Parametrica Amiacque 2017 - Interventi manutenzione straordinaria su guasto - ATO CMM</v>
          </cell>
          <cell r="C517" t="str">
            <v>FOGNATURA</v>
          </cell>
          <cell r="D517" t="str">
            <v>COMUNI VARI</v>
          </cell>
          <cell r="E517" t="str">
            <v>Chiusa</v>
          </cell>
          <cell r="F517" t="str">
            <v>AMI OPERATION</v>
          </cell>
          <cell r="G517" t="str">
            <v>AMI FOGNATURA</v>
          </cell>
          <cell r="H517" t="str">
            <v>FOG MSTR ROTTURA</v>
          </cell>
          <cell r="I517" t="str">
            <v>LABBADINI</v>
          </cell>
          <cell r="J517" t="str">
            <v>M4a</v>
          </cell>
        </row>
        <row r="518">
          <cell r="A518">
            <v>10030</v>
          </cell>
          <cell r="B518" t="str">
            <v>MSDR Parametrica Amiacque 2017 - Interventi manutenzione straordinaria su guasto - ATO CMM</v>
          </cell>
          <cell r="C518" t="str">
            <v>DEPURAZIONE</v>
          </cell>
          <cell r="D518" t="str">
            <v>COMUNI VARI</v>
          </cell>
          <cell r="E518" t="str">
            <v>Chiusa</v>
          </cell>
          <cell r="F518" t="str">
            <v>AMI OPERATION</v>
          </cell>
          <cell r="G518" t="str">
            <v>AMI DEPURAZIONE</v>
          </cell>
          <cell r="H518" t="str">
            <v>DEP MSTR ROTTURA</v>
          </cell>
          <cell r="I518" t="str">
            <v>SCAGLIONE</v>
          </cell>
          <cell r="J518" t="str">
            <v>M6</v>
          </cell>
        </row>
        <row r="519">
          <cell r="A519">
            <v>10036</v>
          </cell>
          <cell r="B519" t="str">
            <v>MSDR Parametrica Amiacque 2017 - Interventi manutenzione straordinaria su guasto - Interambito CMM MB</v>
          </cell>
          <cell r="C519" t="str">
            <v>DEPURAZIONE</v>
          </cell>
          <cell r="D519" t="str">
            <v>COMUNI VARI</v>
          </cell>
          <cell r="E519" t="str">
            <v>Chiusa</v>
          </cell>
          <cell r="F519" t="str">
            <v>AMI OPERATION</v>
          </cell>
          <cell r="G519" t="str">
            <v>AMI DEPURAZIONE</v>
          </cell>
          <cell r="H519" t="str">
            <v>DEP MSTR ROTTURA</v>
          </cell>
          <cell r="I519" t="str">
            <v>SCAGLIONE</v>
          </cell>
          <cell r="J519" t="str">
            <v>M6</v>
          </cell>
        </row>
        <row r="520">
          <cell r="A520">
            <v>10037</v>
          </cell>
          <cell r="B520" t="str">
            <v>MSAR parametrica Amiacque 2018 - Interventi manutenzione straordinaria su guasto - ATO CMM</v>
          </cell>
          <cell r="C520" t="str">
            <v>ACQUEDOTTO</v>
          </cell>
          <cell r="D520" t="str">
            <v>COMUNI VARI</v>
          </cell>
          <cell r="E520" t="str">
            <v>Chiusa</v>
          </cell>
          <cell r="F520" t="str">
            <v>AMI OPERATION</v>
          </cell>
          <cell r="G520" t="str">
            <v>AMI ACQUEDOTTO</v>
          </cell>
          <cell r="H520" t="str">
            <v>ACQ MSTR ROTTURA</v>
          </cell>
          <cell r="I520" t="str">
            <v>SALINETTI</v>
          </cell>
          <cell r="J520" t="str">
            <v>M1</v>
          </cell>
        </row>
        <row r="521">
          <cell r="A521">
            <v>10038</v>
          </cell>
          <cell r="B521" t="str">
            <v>MSFR Parametrica Amiacque 2018 - Interventi manutenzione straordinaria su guasto - ATO CMM</v>
          </cell>
          <cell r="C521" t="str">
            <v>FOGNATURA</v>
          </cell>
          <cell r="D521" t="str">
            <v>COMUNI VARI</v>
          </cell>
          <cell r="E521" t="str">
            <v>Chiusa</v>
          </cell>
          <cell r="F521" t="str">
            <v>AMI OPERATION</v>
          </cell>
          <cell r="G521" t="str">
            <v>AMI FOGNATURA</v>
          </cell>
          <cell r="H521" t="str">
            <v>FOG MSTR ROTTURA</v>
          </cell>
          <cell r="I521" t="str">
            <v>LABBADINI</v>
          </cell>
          <cell r="J521" t="str">
            <v>M4a</v>
          </cell>
        </row>
        <row r="522">
          <cell r="A522">
            <v>10039</v>
          </cell>
          <cell r="B522" t="str">
            <v>MSDR Parametrica Amiacque 2018 - Interventi manutenzione straordinaria su guasto - ATO CMM</v>
          </cell>
          <cell r="C522" t="str">
            <v>DEPURAZIONE</v>
          </cell>
          <cell r="D522" t="str">
            <v>COMUNI VARI</v>
          </cell>
          <cell r="E522" t="str">
            <v>Chiusa</v>
          </cell>
          <cell r="F522" t="str">
            <v>AMI OPERATION</v>
          </cell>
          <cell r="G522" t="str">
            <v>AMI DEPURAZIONE</v>
          </cell>
          <cell r="H522" t="str">
            <v>DEP MSTR ROTTURA</v>
          </cell>
          <cell r="I522" t="str">
            <v>SCAGLIONE</v>
          </cell>
          <cell r="J522" t="str">
            <v>M6</v>
          </cell>
        </row>
        <row r="523">
          <cell r="A523">
            <v>10045</v>
          </cell>
          <cell r="B523" t="str">
            <v>MSDR Parametrica Amiacque 2018 - Interventi manutenzione straordinaria su guasto - Interambito CMM MB</v>
          </cell>
          <cell r="C523" t="str">
            <v>DEPURAZIONE</v>
          </cell>
          <cell r="D523" t="str">
            <v>COMUNI VARI</v>
          </cell>
          <cell r="E523" t="str">
            <v>Chiusa</v>
          </cell>
          <cell r="F523" t="str">
            <v>AMI OPERATION</v>
          </cell>
          <cell r="G523" t="str">
            <v>AMI DEPURAZIONE</v>
          </cell>
          <cell r="H523" t="str">
            <v>DEP MSTR ROTTURA</v>
          </cell>
          <cell r="I523" t="str">
            <v>SCAGLIONE</v>
          </cell>
          <cell r="J523" t="str">
            <v>M6</v>
          </cell>
        </row>
        <row r="524">
          <cell r="A524">
            <v>10046</v>
          </cell>
          <cell r="B524" t="str">
            <v>MSAR parametrica Amiacque 2019 - Interventi manutenzione straordinaria su guasto - ATO CMM</v>
          </cell>
          <cell r="C524" t="str">
            <v>ACQUEDOTTO</v>
          </cell>
          <cell r="D524" t="str">
            <v>COMUNI VARI</v>
          </cell>
          <cell r="E524" t="str">
            <v>Chiusa</v>
          </cell>
          <cell r="F524" t="str">
            <v>AMI OPERATION</v>
          </cell>
          <cell r="G524" t="str">
            <v>AMI ACQUEDOTTO</v>
          </cell>
          <cell r="H524" t="str">
            <v>ACQ MSTR ROTTURA</v>
          </cell>
          <cell r="I524" t="str">
            <v>SALINETTI</v>
          </cell>
          <cell r="J524" t="str">
            <v>M1</v>
          </cell>
        </row>
        <row r="525">
          <cell r="A525">
            <v>10047</v>
          </cell>
          <cell r="B525" t="str">
            <v>MSFR Parametrica Amiacque 2019 - Interventi manutenzione straordinaria su guasto - ATO CMM</v>
          </cell>
          <cell r="C525" t="str">
            <v>FOGNATURA</v>
          </cell>
          <cell r="D525" t="str">
            <v>COMUNI VARI</v>
          </cell>
          <cell r="E525" t="str">
            <v>Attiva</v>
          </cell>
          <cell r="F525" t="str">
            <v>AMI OPERATION</v>
          </cell>
          <cell r="G525" t="str">
            <v>AMI FOGNATURA</v>
          </cell>
          <cell r="H525" t="str">
            <v>FOG MSTR ROTTURA</v>
          </cell>
          <cell r="I525" t="str">
            <v>LABBADINI</v>
          </cell>
          <cell r="J525" t="str">
            <v>M4a</v>
          </cell>
        </row>
        <row r="526">
          <cell r="A526">
            <v>10048</v>
          </cell>
          <cell r="B526" t="str">
            <v>MSDR Parametrica Amiacque 2019 - Interventi manutenzione straordinaria su guasto - ATO CMM</v>
          </cell>
          <cell r="C526" t="str">
            <v>DEPURAZIONE</v>
          </cell>
          <cell r="D526" t="str">
            <v>COMUNI VARI</v>
          </cell>
          <cell r="E526" t="str">
            <v>Chiusa</v>
          </cell>
          <cell r="F526" t="str">
            <v>AMI OPERATION</v>
          </cell>
          <cell r="G526" t="str">
            <v>AMI DEPURAZIONE</v>
          </cell>
          <cell r="H526" t="str">
            <v>DEP MSTR ROTTURA</v>
          </cell>
          <cell r="I526" t="str">
            <v>SCAGLIONE</v>
          </cell>
          <cell r="J526" t="str">
            <v>M6</v>
          </cell>
        </row>
        <row r="527">
          <cell r="A527">
            <v>10052</v>
          </cell>
          <cell r="B527" t="str">
            <v>MSDR Parametrica Amiacque 2019 - Interventi manutenzione straordinaria su guasto - Interambito CMM CM</v>
          </cell>
          <cell r="C527" t="str">
            <v>DEPURAZIONE</v>
          </cell>
          <cell r="D527" t="str">
            <v>COMUNI VARI</v>
          </cell>
          <cell r="E527" t="str">
            <v>Chiusa</v>
          </cell>
          <cell r="F527" t="str">
            <v>AMI OPERATION</v>
          </cell>
          <cell r="G527" t="str">
            <v>AMI DEPURAZIONE</v>
          </cell>
          <cell r="H527" t="str">
            <v>DEP MSTR ROTTURA</v>
          </cell>
          <cell r="I527" t="str">
            <v>SCAGLIONE</v>
          </cell>
          <cell r="J527" t="str">
            <v>M6</v>
          </cell>
        </row>
        <row r="528">
          <cell r="A528">
            <v>10053</v>
          </cell>
          <cell r="B528" t="str">
            <v>MSAR parametrica Amiacque 2019 - Interventi manutenzione straordinaria su guasto - Interambito CMM MB</v>
          </cell>
          <cell r="C528" t="str">
            <v>ACQUEDOTTO</v>
          </cell>
          <cell r="D528" t="str">
            <v>COMUNI VARI</v>
          </cell>
          <cell r="E528" t="str">
            <v>Chiusa</v>
          </cell>
          <cell r="F528" t="str">
            <v>AMI OPERATION</v>
          </cell>
          <cell r="G528" t="str">
            <v>AMI ACQUEDOTTO</v>
          </cell>
          <cell r="H528" t="str">
            <v>ACQ MSTR ROTTURA</v>
          </cell>
          <cell r="I528" t="str">
            <v>SALINETTI</v>
          </cell>
          <cell r="J528" t="str">
            <v>M1</v>
          </cell>
        </row>
        <row r="529">
          <cell r="A529">
            <v>10054</v>
          </cell>
          <cell r="B529" t="str">
            <v>MSDR Parametrica Amiacque 2019 - Interventi manutenzione straordinaria su guasto - Interambito CMM MB</v>
          </cell>
          <cell r="C529" t="str">
            <v>DEPURAZIONE</v>
          </cell>
          <cell r="D529" t="str">
            <v>COMUNI VARI</v>
          </cell>
          <cell r="E529" t="str">
            <v>Chiusa</v>
          </cell>
          <cell r="F529" t="str">
            <v>AMI OPERATION</v>
          </cell>
          <cell r="G529" t="str">
            <v>AMI DEPURAZIONE</v>
          </cell>
          <cell r="H529" t="str">
            <v>DEP MSTR ROTTURA</v>
          </cell>
          <cell r="I529" t="str">
            <v>SCAGLIONE</v>
          </cell>
          <cell r="J529" t="str">
            <v>M6</v>
          </cell>
        </row>
        <row r="530">
          <cell r="A530" t="str">
            <v>4541_D</v>
          </cell>
          <cell r="B530" t="str">
            <v>Dorsale di distribuzione del campo pozzi di Trezzo a Cornate e da Cornate ad Aicurzio</v>
          </cell>
          <cell r="C530" t="str">
            <v>ACQUEDOTTO</v>
          </cell>
          <cell r="D530" t="str">
            <v>CENTRALE TREZZO SULL'ADDA</v>
          </cell>
          <cell r="E530" t="str">
            <v>Chiusa</v>
          </cell>
          <cell r="F530" t="str">
            <v>CAP AREA TECNICA</v>
          </cell>
          <cell r="G530" t="str">
            <v>CAP AREA TECNICA</v>
          </cell>
          <cell r="H530" t="str">
            <v>DORSALI</v>
          </cell>
          <cell r="I530" t="str">
            <v>VENTURA</v>
          </cell>
          <cell r="J530" t="str">
            <v>M3</v>
          </cell>
        </row>
        <row r="531">
          <cell r="A531" t="str">
            <v>4541_E</v>
          </cell>
          <cell r="B531" t="str">
            <v>Dorsale di adduzione da Aicurzio a Bernareggio</v>
          </cell>
          <cell r="C531" t="str">
            <v>ACQUEDOTTO</v>
          </cell>
          <cell r="D531" t="str">
            <v>CENTRALE TREZZO SULL'ADDA</v>
          </cell>
          <cell r="E531" t="str">
            <v>Chiusa</v>
          </cell>
          <cell r="F531" t="str">
            <v>CAP AREA TECNICA</v>
          </cell>
          <cell r="G531" t="str">
            <v>CAP AREA TECNICA</v>
          </cell>
          <cell r="H531" t="str">
            <v>DORSALI</v>
          </cell>
          <cell r="I531" t="str">
            <v>VENTURA</v>
          </cell>
          <cell r="J531" t="str">
            <v>M3</v>
          </cell>
        </row>
        <row r="532">
          <cell r="A532" t="str">
            <v>4977_new</v>
          </cell>
          <cell r="B532" t="str">
            <v>lavori di estensione rete e risoluzione interferenze tra acquedotti e prolungamento M1 in via Gramsci in comune di Sesto</v>
          </cell>
          <cell r="C532" t="str">
            <v>ACQUEDOTTO</v>
          </cell>
          <cell r="D532" t="str">
            <v>SESTO SAN GIOVANNI</v>
          </cell>
          <cell r="E532" t="str">
            <v>Chiusa</v>
          </cell>
          <cell r="F532" t="str">
            <v>CAP AREA TECNICA</v>
          </cell>
          <cell r="G532" t="str">
            <v>CAP AREA TECNICA</v>
          </cell>
          <cell r="H532" t="str">
            <v>INTERFERENZE ACQUEDOTTI</v>
          </cell>
          <cell r="I532" t="str">
            <v>VENTURA</v>
          </cell>
          <cell r="J532" t="str">
            <v>M2</v>
          </cell>
        </row>
        <row r="533">
          <cell r="A533" t="str">
            <v>5028_new</v>
          </cell>
          <cell r="B533" t="str">
            <v>RADDOPPIO RHO-MONZA risoluzione interferenza tavola 3 in Comune di Baranzate</v>
          </cell>
          <cell r="C533" t="str">
            <v>ACQUEDOTTO</v>
          </cell>
          <cell r="D533" t="str">
            <v>BARANZATE</v>
          </cell>
          <cell r="E533" t="str">
            <v>Attiva</v>
          </cell>
          <cell r="F533" t="str">
            <v>CAP AREA TECNICA</v>
          </cell>
          <cell r="G533" t="str">
            <v>CAP AREA TECNICA</v>
          </cell>
          <cell r="H533" t="str">
            <v>INTERFERENZE ACQUEDOTTI</v>
          </cell>
          <cell r="I533" t="str">
            <v>VENTURA</v>
          </cell>
          <cell r="J533" t="str">
            <v>M2</v>
          </cell>
        </row>
        <row r="534">
          <cell r="A534" t="str">
            <v>5029_new</v>
          </cell>
          <cell r="B534" t="str">
            <v>RADDOPPIO RHO-MONZA risoluzione interferenza tavola 4 in Comune di Bollate</v>
          </cell>
          <cell r="C534" t="str">
            <v>ACQUEDOTTO</v>
          </cell>
          <cell r="D534" t="str">
            <v>BOLLATE</v>
          </cell>
          <cell r="E534" t="str">
            <v>Chiusa</v>
          </cell>
          <cell r="F534" t="str">
            <v>CAP AREA TECNICA</v>
          </cell>
          <cell r="G534" t="str">
            <v>CAP AREA TECNICA</v>
          </cell>
          <cell r="H534" t="str">
            <v>INTERFERENZE ACQUEDOTTI</v>
          </cell>
          <cell r="I534" t="str">
            <v>VENTURA</v>
          </cell>
          <cell r="J534" t="str">
            <v>M2</v>
          </cell>
        </row>
        <row r="535">
          <cell r="A535" t="str">
            <v>5030_new</v>
          </cell>
          <cell r="B535" t="str">
            <v>RADDOPPIO RHO-MONZA risoluzione interferenza tavola 5 in Comune di Bollate</v>
          </cell>
          <cell r="C535" t="str">
            <v>ACQUEDOTTO</v>
          </cell>
          <cell r="D535" t="str">
            <v>BOLLATE</v>
          </cell>
          <cell r="E535" t="str">
            <v>Chiusa</v>
          </cell>
          <cell r="F535" t="str">
            <v>CAP AREA TECNICA</v>
          </cell>
          <cell r="G535" t="str">
            <v>CAP AREA TECNICA</v>
          </cell>
          <cell r="H535" t="str">
            <v>INTERFERENZE ACQUEDOTTI</v>
          </cell>
          <cell r="I535" t="str">
            <v>VENTURA</v>
          </cell>
          <cell r="J535" t="str">
            <v>M2</v>
          </cell>
        </row>
        <row r="536">
          <cell r="A536">
            <v>5031</v>
          </cell>
          <cell r="B536" t="str">
            <v>Risoluzione interferenza ACQ Rho Monza scheda 3</v>
          </cell>
          <cell r="C536" t="str">
            <v>ACQUEDOTTO</v>
          </cell>
          <cell r="D536" t="str">
            <v>RHO</v>
          </cell>
          <cell r="E536" t="str">
            <v>Chiusa</v>
          </cell>
          <cell r="F536" t="str">
            <v>CAP AREA TECNICA</v>
          </cell>
          <cell r="G536" t="str">
            <v>CAP AREA TECNICA</v>
          </cell>
          <cell r="H536" t="str">
            <v>INTERFERENZE ACQUEDOTTI</v>
          </cell>
          <cell r="I536" t="str">
            <v>VENTURA</v>
          </cell>
          <cell r="J536" t="str">
            <v>M2</v>
          </cell>
        </row>
        <row r="537">
          <cell r="A537">
            <v>5032</v>
          </cell>
          <cell r="B537" t="str">
            <v>RADDOPPIO RHO-MONZA risoluzione interferenza tavola 7 in Comune di Bollate</v>
          </cell>
          <cell r="C537" t="str">
            <v>ACQUEDOTTO</v>
          </cell>
          <cell r="D537" t="str">
            <v>BOLLATE</v>
          </cell>
          <cell r="E537" t="str">
            <v>Chiusa</v>
          </cell>
          <cell r="F537" t="str">
            <v>CAP AREA TECNICA</v>
          </cell>
          <cell r="G537" t="str">
            <v>CAP AREA TECNICA</v>
          </cell>
          <cell r="H537" t="str">
            <v>INTERFERENZE ACQUEDOTTI</v>
          </cell>
          <cell r="I537" t="str">
            <v>VENTURA</v>
          </cell>
          <cell r="J537" t="str">
            <v>M2</v>
          </cell>
        </row>
        <row r="538">
          <cell r="A538">
            <v>5033</v>
          </cell>
          <cell r="B538" t="str">
            <v>RADDOPPIO RHO-MONZA risoluzione interferenza tavola 8 in Comune di Bollate</v>
          </cell>
          <cell r="C538" t="str">
            <v>ACQUEDOTTO</v>
          </cell>
          <cell r="D538" t="str">
            <v>BOLLATE</v>
          </cell>
          <cell r="E538" t="str">
            <v>Chiusa</v>
          </cell>
          <cell r="F538" t="str">
            <v>CAP AREA TECNICA</v>
          </cell>
          <cell r="G538" t="str">
            <v>CAP AREA TECNICA</v>
          </cell>
          <cell r="H538" t="str">
            <v>INTERFERENZE ACQUEDOTTI</v>
          </cell>
          <cell r="I538" t="str">
            <v>VENTURA</v>
          </cell>
          <cell r="J538" t="str">
            <v>M2</v>
          </cell>
        </row>
        <row r="539">
          <cell r="A539" t="str">
            <v>5035_new</v>
          </cell>
          <cell r="B539" t="str">
            <v>RADDOPPIO RHO-MONZA risoluzione interferenza tavola 10 in Comune di Paderno Dugnano</v>
          </cell>
          <cell r="C539" t="str">
            <v>ACQUEDOTTO</v>
          </cell>
          <cell r="D539" t="str">
            <v>PADERNO DUGNANO</v>
          </cell>
          <cell r="E539" t="str">
            <v>Chiusa</v>
          </cell>
          <cell r="F539" t="str">
            <v>CAP AREA TECNICA</v>
          </cell>
          <cell r="G539" t="str">
            <v>CAP AREA TECNICA</v>
          </cell>
          <cell r="H539" t="str">
            <v>INTERFERENZE ACQUEDOTTI</v>
          </cell>
          <cell r="I539" t="str">
            <v>VENTURA</v>
          </cell>
          <cell r="J539" t="str">
            <v>M2</v>
          </cell>
        </row>
        <row r="540">
          <cell r="A540" t="str">
            <v>5036_new</v>
          </cell>
          <cell r="B540" t="str">
            <v>RADDOPPIO RHO-MONZA risoluzione interferenza tavola 11 in Comune di Paderno Dugnano</v>
          </cell>
          <cell r="C540" t="str">
            <v>ACQUEDOTTO</v>
          </cell>
          <cell r="D540" t="str">
            <v>PADERNO DUGNANO</v>
          </cell>
          <cell r="E540" t="str">
            <v>Chiusa</v>
          </cell>
          <cell r="F540" t="str">
            <v>CAP AREA TECNICA</v>
          </cell>
          <cell r="G540" t="str">
            <v>CAP AREA TECNICA</v>
          </cell>
          <cell r="H540" t="str">
            <v>INTERFERENZE ACQUEDOTTI</v>
          </cell>
          <cell r="I540" t="str">
            <v>VENTURA</v>
          </cell>
          <cell r="J540" t="str">
            <v>M2</v>
          </cell>
        </row>
        <row r="541">
          <cell r="A541">
            <v>5168</v>
          </cell>
          <cell r="B541" t="str">
            <v>restauro serbatoio pensile a Cernusco sul Naviglio</v>
          </cell>
          <cell r="C541" t="str">
            <v>ACQUEDOTTO</v>
          </cell>
          <cell r="D541" t="str">
            <v>CERNUSCO SUL NAVIGLIO</v>
          </cell>
          <cell r="E541" t="str">
            <v>Chiusa</v>
          </cell>
          <cell r="F541" t="str">
            <v>CAP AREA TECNICA</v>
          </cell>
          <cell r="G541" t="str">
            <v>CAP AREA TECNICA</v>
          </cell>
          <cell r="H541" t="str">
            <v>SERBATOI</v>
          </cell>
          <cell r="I541" t="str">
            <v>VENTURA</v>
          </cell>
          <cell r="J541" t="str">
            <v>M2</v>
          </cell>
        </row>
        <row r="542">
          <cell r="A542">
            <v>5170</v>
          </cell>
          <cell r="B542" t="str">
            <v>Comune di Solaro, lavori di demolizione del serbatoio idrico loc. Brollo</v>
          </cell>
          <cell r="C542" t="str">
            <v>ACQUEDOTTO</v>
          </cell>
          <cell r="D542" t="str">
            <v>SOLARO</v>
          </cell>
          <cell r="E542" t="str">
            <v>Attiva</v>
          </cell>
          <cell r="F542" t="str">
            <v>CAP AREA TECNICA</v>
          </cell>
          <cell r="G542" t="str">
            <v>CAP AREA TECNICA</v>
          </cell>
          <cell r="H542" t="str">
            <v>SERBATOI</v>
          </cell>
          <cell r="I542" t="str">
            <v>VENTURA</v>
          </cell>
          <cell r="J542" t="str">
            <v>ALTRO</v>
          </cell>
        </row>
        <row r="543">
          <cell r="A543" t="str">
            <v>5177_1</v>
          </cell>
          <cell r="B543" t="str">
            <v>Potenziamento reti fognarie  insufficienti nel centro storico di Cologno Monzese</v>
          </cell>
          <cell r="C543" t="str">
            <v>FOGNATURA</v>
          </cell>
          <cell r="D543" t="str">
            <v>COLOGNO MONZESE</v>
          </cell>
          <cell r="E543" t="str">
            <v>Chiusa</v>
          </cell>
          <cell r="F543" t="str">
            <v>CAP AREA TECNICA</v>
          </cell>
          <cell r="G543" t="str">
            <v>CAP AREA TECNICA</v>
          </cell>
          <cell r="H543" t="str">
            <v>ALTRO</v>
          </cell>
          <cell r="I543" t="str">
            <v>NON ATTRIBUITA</v>
          </cell>
          <cell r="J543" t="str">
            <v>M4a</v>
          </cell>
        </row>
        <row r="544">
          <cell r="A544" t="str">
            <v>5177_10</v>
          </cell>
          <cell r="B544" t="str">
            <v>Potenziamento reti fognarie  insufficienti nel centro storico di Cologno Monzese</v>
          </cell>
          <cell r="C544" t="str">
            <v>FOGNATURA</v>
          </cell>
          <cell r="D544" t="str">
            <v>COLOGNO MONZESE</v>
          </cell>
          <cell r="E544" t="str">
            <v>Annullata</v>
          </cell>
          <cell r="F544" t="str">
            <v>CAP AREA TECNICA</v>
          </cell>
          <cell r="G544" t="str">
            <v>CAP AREA TECNICA</v>
          </cell>
          <cell r="H544" t="str">
            <v>RETI FOGNATURA</v>
          </cell>
          <cell r="I544" t="str">
            <v>VARGIU</v>
          </cell>
          <cell r="J544" t="str">
            <v>M4a</v>
          </cell>
        </row>
        <row r="545">
          <cell r="A545" t="str">
            <v>5177_11</v>
          </cell>
          <cell r="B545" t="str">
            <v>Potenziamento reti fognarie  insufficienti nel centro storico di Cologno Monzese</v>
          </cell>
          <cell r="C545" t="str">
            <v>FOGNATURA</v>
          </cell>
          <cell r="D545" t="str">
            <v>COLOGNO MONZESE</v>
          </cell>
          <cell r="E545" t="str">
            <v>Annullata</v>
          </cell>
          <cell r="F545" t="str">
            <v>CAP AREA TECNICA</v>
          </cell>
          <cell r="G545" t="str">
            <v>CAP AREA TECNICA</v>
          </cell>
          <cell r="H545" t="str">
            <v>RETI FOGNATURA</v>
          </cell>
          <cell r="I545" t="str">
            <v>VARGIU</v>
          </cell>
          <cell r="J545" t="str">
            <v>M4a</v>
          </cell>
        </row>
        <row r="546">
          <cell r="A546" t="str">
            <v>5177_6</v>
          </cell>
          <cell r="B546" t="str">
            <v>Potenziamento reti fognarie  insufficienti nel centro storico di Cologno Monzese</v>
          </cell>
          <cell r="C546" t="str">
            <v>FOGNATURA</v>
          </cell>
          <cell r="D546" t="str">
            <v>COLOGNO MONZESE</v>
          </cell>
          <cell r="E546" t="str">
            <v>Attiva</v>
          </cell>
          <cell r="F546" t="str">
            <v>CAP AREA TECNICA</v>
          </cell>
          <cell r="G546" t="str">
            <v>CAP AREA TECNICA</v>
          </cell>
          <cell r="H546" t="str">
            <v>RETI FOGNATURA</v>
          </cell>
          <cell r="I546" t="str">
            <v>VARGIU</v>
          </cell>
          <cell r="J546" t="str">
            <v>M4a</v>
          </cell>
        </row>
        <row r="547">
          <cell r="A547" t="str">
            <v>5177_7</v>
          </cell>
          <cell r="B547" t="str">
            <v>Potenziamento reti fognarie  insufficienti nel centro storico di Cologno Monzese</v>
          </cell>
          <cell r="C547" t="str">
            <v>FOGNATURA</v>
          </cell>
          <cell r="D547" t="str">
            <v>COLOGNO MONZESE</v>
          </cell>
          <cell r="E547" t="str">
            <v>Chiusa</v>
          </cell>
          <cell r="F547" t="str">
            <v>CAP AREA TECNICA</v>
          </cell>
          <cell r="G547" t="str">
            <v>CAP AREA TECNICA</v>
          </cell>
          <cell r="H547" t="str">
            <v>RETI FOGNATURA</v>
          </cell>
          <cell r="I547" t="str">
            <v>VARGIU</v>
          </cell>
          <cell r="J547" t="str">
            <v>M4a</v>
          </cell>
        </row>
        <row r="548">
          <cell r="A548" t="str">
            <v>5177_9</v>
          </cell>
          <cell r="B548" t="str">
            <v>Potenziamento reti fognarie  insufficienti nel centro storico di Cologno Monzese</v>
          </cell>
          <cell r="C548" t="str">
            <v>FOGNATURA</v>
          </cell>
          <cell r="D548" t="str">
            <v>COLOGNO MONZESE</v>
          </cell>
          <cell r="E548" t="str">
            <v>Annullata</v>
          </cell>
          <cell r="F548" t="str">
            <v>CAP AREA TECNICA</v>
          </cell>
          <cell r="G548" t="str">
            <v>CAP AREA TECNICA</v>
          </cell>
          <cell r="H548" t="str">
            <v>RETI FOGNATURA</v>
          </cell>
          <cell r="I548" t="str">
            <v>VARGIU</v>
          </cell>
          <cell r="J548" t="str">
            <v>M4a</v>
          </cell>
        </row>
        <row r="549">
          <cell r="A549">
            <v>5185</v>
          </cell>
          <cell r="B549" t="str">
            <v>Sistemazione aree impianti pozzi ex ENI - San Donato Milanese</v>
          </cell>
          <cell r="C549" t="str">
            <v>ACQUEDOTTO</v>
          </cell>
          <cell r="D549" t="str">
            <v>SAN DONATO MILANESE</v>
          </cell>
          <cell r="E549" t="str">
            <v>Chiusa</v>
          </cell>
          <cell r="F549" t="str">
            <v>CAP AREA TECNICA</v>
          </cell>
          <cell r="G549" t="str">
            <v>CAP AREA TECNICA</v>
          </cell>
          <cell r="H549" t="str">
            <v>IMPIANTI ACQUEDOTTO</v>
          </cell>
          <cell r="I549" t="str">
            <v>VENTURA</v>
          </cell>
          <cell r="J549" t="str">
            <v>M3</v>
          </cell>
        </row>
        <row r="550">
          <cell r="A550">
            <v>5339</v>
          </cell>
          <cell r="B550" t="str">
            <v>completamento dei lavori di sostituzione della rete idrica in comune di San Giuliano Milanese via Liberazione</v>
          </cell>
          <cell r="C550" t="str">
            <v>ACQUEDOTTO</v>
          </cell>
          <cell r="D550" t="str">
            <v>SAN GIULIANO MILANESE</v>
          </cell>
          <cell r="E550" t="str">
            <v>Attiva</v>
          </cell>
          <cell r="F550" t="str">
            <v>CAP AREA TECNICA</v>
          </cell>
          <cell r="G550" t="str">
            <v>CAP AREA TECNICA</v>
          </cell>
          <cell r="H550" t="str">
            <v>RETI ACQUEDOTTO</v>
          </cell>
          <cell r="I550" t="str">
            <v>VENTURA</v>
          </cell>
          <cell r="J550" t="str">
            <v>M1</v>
          </cell>
        </row>
        <row r="551">
          <cell r="A551">
            <v>5391</v>
          </cell>
          <cell r="B551" t="str">
            <v>lavori di interconnessione della rete idrica tra i comune di Magnago e Vanzaghello in via Ungaretti</v>
          </cell>
          <cell r="C551" t="str">
            <v>ACQUEDOTTO</v>
          </cell>
          <cell r="D551" t="str">
            <v>MAGNAGO VANZAGHELLO</v>
          </cell>
          <cell r="E551" t="str">
            <v>Attiva</v>
          </cell>
          <cell r="F551" t="str">
            <v>CAP AREA TECNICA</v>
          </cell>
          <cell r="G551" t="str">
            <v>CAP AREA TECNICA</v>
          </cell>
          <cell r="H551" t="str">
            <v>RETI ACQUEDOTTO</v>
          </cell>
          <cell r="I551" t="str">
            <v>VENTURA</v>
          </cell>
          <cell r="J551" t="str">
            <v>M2</v>
          </cell>
        </row>
        <row r="552">
          <cell r="A552">
            <v>5393</v>
          </cell>
          <cell r="B552" t="str">
            <v>lavori di realizzazione nuovo pozzo in comune di Magnago - via Don Milani</v>
          </cell>
          <cell r="C552" t="str">
            <v>ACQUEDOTTO</v>
          </cell>
          <cell r="D552" t="str">
            <v>MAGNAGO</v>
          </cell>
          <cell r="E552" t="str">
            <v>Chiusa</v>
          </cell>
          <cell r="F552" t="str">
            <v>CAP AREA TECNICA</v>
          </cell>
          <cell r="G552" t="str">
            <v>CAP AREA TECNICA</v>
          </cell>
          <cell r="H552" t="str">
            <v>IMPIANTI ACQUEDOTTO</v>
          </cell>
          <cell r="I552" t="str">
            <v>VENTURA</v>
          </cell>
          <cell r="J552" t="str">
            <v>M3</v>
          </cell>
        </row>
        <row r="553">
          <cell r="A553">
            <v>5416</v>
          </cell>
          <cell r="B553" t="str">
            <v>Nuovo impianto in frazione Mezzano a seguito di grossa lottizzazione - San Giuliano Milanese (pozzo e trattamento)</v>
          </cell>
          <cell r="C553" t="str">
            <v>ACQUEDOTTO</v>
          </cell>
          <cell r="D553" t="str">
            <v>SAN GIULIANO MILANESE</v>
          </cell>
          <cell r="E553" t="str">
            <v>Annullata</v>
          </cell>
          <cell r="F553" t="str">
            <v>CAP AREA TECNICA</v>
          </cell>
          <cell r="G553" t="str">
            <v>CAP AREA TECNICA</v>
          </cell>
          <cell r="H553" t="str">
            <v>IMPIANTI ACQUEDOTTO</v>
          </cell>
          <cell r="I553" t="str">
            <v>VENTURA</v>
          </cell>
          <cell r="J553" t="str">
            <v>M3</v>
          </cell>
        </row>
        <row r="554">
          <cell r="A554">
            <v>5417</v>
          </cell>
          <cell r="B554" t="str">
            <v>lavori di Potenziamento rete idrica in comune di San Giuliano Milanese via FOLLI</v>
          </cell>
          <cell r="C554" t="str">
            <v>ACQUEDOTTO</v>
          </cell>
          <cell r="D554" t="str">
            <v>SAN GIULIANO MILANESE</v>
          </cell>
          <cell r="E554" t="str">
            <v>Chiusa</v>
          </cell>
          <cell r="F554" t="str">
            <v>CAP AREA TECNICA</v>
          </cell>
          <cell r="G554" t="str">
            <v>CAP AREA TECNICA</v>
          </cell>
          <cell r="H554" t="str">
            <v>RETI ACQUEDOTTO</v>
          </cell>
          <cell r="I554" t="str">
            <v>VENTURA</v>
          </cell>
          <cell r="J554" t="str">
            <v>M1</v>
          </cell>
        </row>
        <row r="555">
          <cell r="A555">
            <v>5440</v>
          </cell>
          <cell r="B555" t="str">
            <v>Interventi di manutenzione straordinaria della rete fognaria in comune dei Vittuone</v>
          </cell>
          <cell r="C555" t="str">
            <v>FOGNATURA</v>
          </cell>
          <cell r="D555" t="str">
            <v>VITTUONE</v>
          </cell>
          <cell r="E555" t="str">
            <v>Attiva</v>
          </cell>
          <cell r="F555" t="str">
            <v>CAP AREA TECNICA</v>
          </cell>
          <cell r="G555" t="str">
            <v>CAP AREA TECNICA</v>
          </cell>
          <cell r="H555" t="str">
            <v>VASCHE VOLANO DEPURAZIONE</v>
          </cell>
          <cell r="I555" t="str">
            <v>VENTURA</v>
          </cell>
          <cell r="J555" t="str">
            <v>M4a</v>
          </cell>
        </row>
        <row r="556">
          <cell r="A556">
            <v>5441</v>
          </cell>
          <cell r="B556" t="str">
            <v>lavori di estensione rete idrica al bar comunale di Turbigo</v>
          </cell>
          <cell r="C556" t="str">
            <v>ACQUEDOTTO</v>
          </cell>
          <cell r="D556" t="str">
            <v>TURBIGO</v>
          </cell>
          <cell r="E556" t="str">
            <v>Attiva</v>
          </cell>
          <cell r="F556" t="str">
            <v>CAP AREA TECNICA</v>
          </cell>
          <cell r="G556" t="str">
            <v>CAP AREA TECNICA</v>
          </cell>
          <cell r="H556" t="str">
            <v>RETI ACQUEDOTTO</v>
          </cell>
          <cell r="I556" t="str">
            <v>VENTURA</v>
          </cell>
          <cell r="J556" t="str">
            <v>M1</v>
          </cell>
        </row>
        <row r="557">
          <cell r="A557" t="str">
            <v>5466_2</v>
          </cell>
          <cell r="B557" t="str">
            <v>lavori a carico Provincia di Milano per risoluzione interferenze rete idrica con la metrotranvia in comune di Bresso</v>
          </cell>
          <cell r="C557" t="str">
            <v>ACQUEDOTTO</v>
          </cell>
          <cell r="D557" t="str">
            <v>BRESSO</v>
          </cell>
          <cell r="E557" t="str">
            <v>Chiusa</v>
          </cell>
          <cell r="F557" t="str">
            <v>CAP AREA TECNICA</v>
          </cell>
          <cell r="G557" t="str">
            <v>CAP AREA TECNICA</v>
          </cell>
          <cell r="H557" t="str">
            <v>INTERFERENZE ACQUEDOTTI</v>
          </cell>
          <cell r="I557" t="str">
            <v>VENTURA</v>
          </cell>
          <cell r="J557" t="str">
            <v>M2</v>
          </cell>
        </row>
        <row r="558">
          <cell r="A558" t="str">
            <v>5659_1</v>
          </cell>
          <cell r="B558" t="str">
            <v>Carpiano, Locate di Triulzi - collettamento della rete fognaria del comune di Carpiano e della frazione di Grig</v>
          </cell>
          <cell r="C558" t="str">
            <v>FOGNATURA</v>
          </cell>
          <cell r="D558" t="str">
            <v>DEPURATORE LOCATE TRIULZI</v>
          </cell>
          <cell r="E558" t="str">
            <v>Attiva</v>
          </cell>
          <cell r="F558" t="str">
            <v>CAP AREA TECNICA</v>
          </cell>
          <cell r="G558" t="str">
            <v>CAP AREA TECNICA</v>
          </cell>
          <cell r="H558" t="str">
            <v>VASCHE VOLANO DEPURAZIONE</v>
          </cell>
          <cell r="I558" t="str">
            <v>VENTURA</v>
          </cell>
          <cell r="J558" t="str">
            <v>M4a</v>
          </cell>
        </row>
        <row r="559">
          <cell r="A559">
            <v>5683</v>
          </cell>
          <cell r="B559" t="str">
            <v>Seveso Nord, collettore da Varedo a Pero</v>
          </cell>
          <cell r="C559" t="str">
            <v>FOGNATURA</v>
          </cell>
          <cell r="D559" t="str">
            <v>DEPURATORE PERO</v>
          </cell>
          <cell r="E559" t="str">
            <v>Chiusa</v>
          </cell>
          <cell r="F559" t="str">
            <v>CAP AREA TECNICA</v>
          </cell>
          <cell r="G559" t="str">
            <v>CAP AREA TECNICA</v>
          </cell>
          <cell r="H559" t="str">
            <v>COLLETTORI</v>
          </cell>
          <cell r="I559" t="str">
            <v>VARGIU</v>
          </cell>
          <cell r="J559" t="str">
            <v>M6</v>
          </cell>
        </row>
        <row r="560">
          <cell r="A560">
            <v>5708</v>
          </cell>
          <cell r="B560" t="str">
            <v>Interventi di revisione, adeguamento e potenziamento del depuratore di Bareggio (MI)</v>
          </cell>
          <cell r="C560" t="str">
            <v>DEPURAZIONE</v>
          </cell>
          <cell r="D560" t="str">
            <v>DEPURATORE BAREGGIO</v>
          </cell>
          <cell r="E560" t="str">
            <v>Attiva</v>
          </cell>
          <cell r="F560" t="str">
            <v>CAP AREA TECNICA</v>
          </cell>
          <cell r="G560" t="str">
            <v>CAP AREA TECNICA</v>
          </cell>
          <cell r="H560" t="str">
            <v>IMPIANTI DEPURAZIONE</v>
          </cell>
          <cell r="I560" t="str">
            <v>VENTURA</v>
          </cell>
          <cell r="J560" t="str">
            <v>M6</v>
          </cell>
        </row>
        <row r="561">
          <cell r="A561" t="str">
            <v>5708_2</v>
          </cell>
          <cell r="B561" t="str">
            <v>Lavori vari dep. di Bareggio</v>
          </cell>
          <cell r="C561" t="str">
            <v>DEPURAZIONE</v>
          </cell>
          <cell r="D561" t="str">
            <v>DEPURATORE BAREGGIO</v>
          </cell>
          <cell r="E561" t="str">
            <v>Chiusa</v>
          </cell>
          <cell r="F561" t="str">
            <v>CAP AREA TECNICA</v>
          </cell>
          <cell r="G561" t="str">
            <v>CAP AREA TECNICA</v>
          </cell>
          <cell r="H561" t="str">
            <v>IMPIANTI DEPURAZIONE</v>
          </cell>
          <cell r="I561" t="str">
            <v>VENTURA</v>
          </cell>
          <cell r="J561" t="str">
            <v>M6</v>
          </cell>
        </row>
        <row r="562">
          <cell r="A562">
            <v>5709</v>
          </cell>
          <cell r="B562" t="str">
            <v>Interventi di risanamento e ripristino funzionale collettori impianto Bareggio</v>
          </cell>
          <cell r="C562" t="str">
            <v>FOGNATURA</v>
          </cell>
          <cell r="D562" t="str">
            <v>DEPURATORE BAREGGIO</v>
          </cell>
          <cell r="E562" t="str">
            <v>Attiva</v>
          </cell>
          <cell r="F562" t="str">
            <v>CAP AREA TECNICA</v>
          </cell>
          <cell r="G562" t="str">
            <v>CAP AREA TECNICA</v>
          </cell>
          <cell r="H562" t="str">
            <v>RETI FOGNATURA</v>
          </cell>
          <cell r="I562" t="str">
            <v>VARGIU</v>
          </cell>
          <cell r="J562" t="str">
            <v>M4a</v>
          </cell>
        </row>
        <row r="563">
          <cell r="A563">
            <v>5715</v>
          </cell>
          <cell r="B563" t="str">
            <v>Formazione vasca volano lungo la rete dei collettori in frazione Soria e lungo la rete dei collettori del centro</v>
          </cell>
          <cell r="C563" t="str">
            <v>FOGNATURA</v>
          </cell>
          <cell r="D563" t="str">
            <v>OZZERO</v>
          </cell>
          <cell r="E563" t="str">
            <v>Annullata</v>
          </cell>
          <cell r="F563" t="str">
            <v>CAP AREA TECNICA</v>
          </cell>
          <cell r="G563" t="str">
            <v>CAP AREA TECNICA</v>
          </cell>
          <cell r="H563" t="str">
            <v>VASCHE VOLANO</v>
          </cell>
          <cell r="I563" t="str">
            <v>VARGIU</v>
          </cell>
          <cell r="J563" t="str">
            <v>M4b</v>
          </cell>
        </row>
        <row r="564">
          <cell r="A564">
            <v>5723</v>
          </cell>
          <cell r="B564" t="str">
            <v>Manutenzione straordinaria impianti  di depurazione di Vigano/San Vito/C.na Rosa, interventi vari di risanamento</v>
          </cell>
          <cell r="C564" t="str">
            <v>FOGNATURA</v>
          </cell>
          <cell r="D564" t="str">
            <v>COMUNI VARI</v>
          </cell>
          <cell r="E564" t="str">
            <v>Chiusa</v>
          </cell>
          <cell r="F564" t="str">
            <v>CAP AREA TECNICA</v>
          </cell>
          <cell r="G564" t="str">
            <v>CAP AREA TECNICA</v>
          </cell>
          <cell r="H564" t="str">
            <v>RETI FOGNATURA</v>
          </cell>
          <cell r="I564" t="str">
            <v>VARGIU</v>
          </cell>
          <cell r="J564" t="str">
            <v>M4a</v>
          </cell>
        </row>
        <row r="565">
          <cell r="A565">
            <v>5733</v>
          </cell>
          <cell r="B565" t="str">
            <v>Trezzano s. N. -  Adeguamento/ampliamento impianto</v>
          </cell>
          <cell r="C565" t="str">
            <v>DEPURAZIONE</v>
          </cell>
          <cell r="D565" t="str">
            <v>DEPURATORE TREZZANO SUL NAVIGLIO</v>
          </cell>
          <cell r="E565" t="str">
            <v>Chiusa</v>
          </cell>
          <cell r="F565" t="str">
            <v>CAP AREA TECNICA</v>
          </cell>
          <cell r="G565" t="str">
            <v>CAP AREA TECNICA</v>
          </cell>
          <cell r="H565" t="str">
            <v>IMPIANTI DEPURAZIONE</v>
          </cell>
          <cell r="I565" t="str">
            <v>VENTURA</v>
          </cell>
          <cell r="J565" t="str">
            <v>M6</v>
          </cell>
        </row>
        <row r="566">
          <cell r="A566">
            <v>5734</v>
          </cell>
          <cell r="B566" t="str">
            <v>Collettore bacino Corsico - prolungamento Supertubo Cesano Boscone/Corsico</v>
          </cell>
          <cell r="C566" t="str">
            <v>FOGNATURA</v>
          </cell>
          <cell r="D566" t="str">
            <v>CORSICO</v>
          </cell>
          <cell r="E566" t="str">
            <v>Attiva</v>
          </cell>
          <cell r="F566" t="str">
            <v>CAP AREA TECNICA</v>
          </cell>
          <cell r="G566" t="str">
            <v>CAP AREA TECNICA</v>
          </cell>
          <cell r="H566" t="str">
            <v>RETI FOGNATURA</v>
          </cell>
          <cell r="I566" t="str">
            <v>VARGIU</v>
          </cell>
          <cell r="J566" t="str">
            <v>M4a</v>
          </cell>
        </row>
        <row r="567">
          <cell r="A567" t="str">
            <v>5734_2</v>
          </cell>
          <cell r="B567" t="str">
            <v>Potenziamento rete fognaria vie varie</v>
          </cell>
          <cell r="C567" t="str">
            <v>FOGNATURA</v>
          </cell>
          <cell r="D567" t="str">
            <v>CORSICO</v>
          </cell>
          <cell r="E567" t="str">
            <v>Attiva</v>
          </cell>
          <cell r="F567" t="str">
            <v>CAP AREA TECNICA</v>
          </cell>
          <cell r="G567" t="str">
            <v>CAP AREA TECNICA</v>
          </cell>
          <cell r="H567" t="str">
            <v>RETI FOGNATURA</v>
          </cell>
          <cell r="I567" t="str">
            <v>VARGIU</v>
          </cell>
          <cell r="J567" t="str">
            <v>M4a</v>
          </cell>
        </row>
        <row r="568">
          <cell r="A568">
            <v>5738</v>
          </cell>
          <cell r="B568" t="str">
            <v>Ripristino tratto terminale via Mascagni a Casarile</v>
          </cell>
          <cell r="C568" t="str">
            <v>FOGNATURA</v>
          </cell>
          <cell r="D568" t="str">
            <v>CASARILE</v>
          </cell>
          <cell r="E568" t="str">
            <v>Attiva</v>
          </cell>
          <cell r="F568" t="str">
            <v>CAP AREA TECNICA</v>
          </cell>
          <cell r="G568" t="str">
            <v>CAP AREA TECNICA</v>
          </cell>
          <cell r="H568" t="str">
            <v>RETI FOGNATURA</v>
          </cell>
          <cell r="I568" t="str">
            <v>VARGIU</v>
          </cell>
          <cell r="J568" t="str">
            <v>M4a</v>
          </cell>
        </row>
        <row r="569">
          <cell r="A569">
            <v>11010</v>
          </cell>
          <cell r="B569" t="str">
            <v>sostituzione contatori anno 2017 ambito MI</v>
          </cell>
          <cell r="C569" t="str">
            <v>ACQUEDOTTO</v>
          </cell>
          <cell r="D569" t="str">
            <v>COMUNI VARI</v>
          </cell>
          <cell r="E569" t="str">
            <v>Chiusa</v>
          </cell>
          <cell r="F569" t="str">
            <v>GESTIONE CLIENTI</v>
          </cell>
          <cell r="G569" t="str">
            <v>GESTIONE CLIENTI</v>
          </cell>
          <cell r="H569" t="str">
            <v>CONTATORI</v>
          </cell>
          <cell r="I569" t="str">
            <v>MAGGI</v>
          </cell>
          <cell r="J569" t="str">
            <v>M1</v>
          </cell>
        </row>
        <row r="570">
          <cell r="A570">
            <v>5488</v>
          </cell>
          <cell r="B570" t="str">
            <v>lavori di collegamento campo sportivo e aree verdi propedeutico alla realizzazione pozzo prima falda in comune di Trucaz</v>
          </cell>
          <cell r="C570" t="str">
            <v>ALTRE ATTIVITA IDRICHE</v>
          </cell>
          <cell r="D570" t="str">
            <v>TRUCCAZZANO D'ADDA</v>
          </cell>
          <cell r="E570" t="str">
            <v>Annullata</v>
          </cell>
          <cell r="F570" t="str">
            <v>GESTIONE CLIENTI</v>
          </cell>
          <cell r="G570" t="str">
            <v>GESTIONE CLIENTI</v>
          </cell>
          <cell r="H570" t="str">
            <v>POZZI DI PRIMA FALDA</v>
          </cell>
          <cell r="I570" t="str">
            <v>SPOSITO</v>
          </cell>
          <cell r="J570" t="str">
            <v>M3</v>
          </cell>
        </row>
        <row r="571">
          <cell r="A571" t="str">
            <v>5739_10</v>
          </cell>
          <cell r="B571" t="str">
            <v>Pozzo di prima falda per uso area a verde nel comune di Cesano Boscone</v>
          </cell>
          <cell r="C571" t="str">
            <v>ALTRE ATTIVITA IDRICHE</v>
          </cell>
          <cell r="D571" t="str">
            <v>CESANO BOSCONE</v>
          </cell>
          <cell r="E571" t="str">
            <v>Attiva</v>
          </cell>
          <cell r="F571" t="str">
            <v>GESTIONE CLIENTI</v>
          </cell>
          <cell r="G571" t="str">
            <v>GESTIONE CLIENTI</v>
          </cell>
          <cell r="H571" t="str">
            <v>POZZI DI PRIMA FALDA</v>
          </cell>
          <cell r="I571" t="str">
            <v>SPOSITO</v>
          </cell>
          <cell r="J571" t="str">
            <v>M3</v>
          </cell>
        </row>
        <row r="572">
          <cell r="A572" t="str">
            <v>5739_11</v>
          </cell>
          <cell r="B572" t="str">
            <v>Pozzo di prima falda per uso area a verde nel comune di Vaprio D'Adda</v>
          </cell>
          <cell r="C572" t="str">
            <v>ALTRE ATTIVITA IDRICHE</v>
          </cell>
          <cell r="D572" t="str">
            <v>VAPRIO D'ADDA</v>
          </cell>
          <cell r="E572" t="str">
            <v>Attiva</v>
          </cell>
          <cell r="F572" t="str">
            <v>GESTIONE CLIENTI</v>
          </cell>
          <cell r="G572" t="str">
            <v>GESTIONE CLIENTI</v>
          </cell>
          <cell r="H572" t="str">
            <v>POZZI DI PRIMA FALDA</v>
          </cell>
          <cell r="I572" t="str">
            <v>SPOSITO</v>
          </cell>
          <cell r="J572" t="str">
            <v>M3</v>
          </cell>
        </row>
        <row r="573">
          <cell r="A573" t="str">
            <v>5739_23</v>
          </cell>
          <cell r="B573" t="str">
            <v>Pozzo di prima falda per uso area a verde nel comune di Pregnana Milanese</v>
          </cell>
          <cell r="C573" t="str">
            <v>ALTRE ATTIVITA IDRICHE</v>
          </cell>
          <cell r="D573" t="str">
            <v>PREGNANA MILANESE</v>
          </cell>
          <cell r="E573" t="str">
            <v>Chiusa</v>
          </cell>
          <cell r="F573" t="str">
            <v>GESTIONE CLIENTI</v>
          </cell>
          <cell r="G573" t="str">
            <v>GESTIONE CLIENTI</v>
          </cell>
          <cell r="H573" t="str">
            <v>POZZI DI PRIMA FALDA</v>
          </cell>
          <cell r="I573" t="str">
            <v>SPOSITO</v>
          </cell>
          <cell r="J573" t="str">
            <v>M3</v>
          </cell>
        </row>
        <row r="574">
          <cell r="A574">
            <v>5776</v>
          </cell>
          <cell r="B574" t="str">
            <v>interventi minori rinnovo Pero, adeguamento rete antincendio (ianomi)</v>
          </cell>
          <cell r="C574" t="str">
            <v>DEPURAZIONE</v>
          </cell>
          <cell r="D574" t="str">
            <v>DEPURATORE PERO</v>
          </cell>
          <cell r="E574" t="str">
            <v>Chiusa</v>
          </cell>
          <cell r="F574" t="str">
            <v>CAP AREA TECNICA</v>
          </cell>
          <cell r="G574" t="str">
            <v>CAP AREA TECNICA</v>
          </cell>
          <cell r="H574" t="str">
            <v>ALTRO</v>
          </cell>
          <cell r="I574" t="str">
            <v>NON ATTRIBUITA</v>
          </cell>
          <cell r="J574" t="str">
            <v>ALTRO</v>
          </cell>
        </row>
        <row r="575">
          <cell r="A575">
            <v>5787</v>
          </cell>
          <cell r="B575" t="str">
            <v>MSD misuratori portata Binasco</v>
          </cell>
          <cell r="C575" t="str">
            <v>DEPURAZIONE</v>
          </cell>
          <cell r="D575" t="str">
            <v>DEPURATORE BINASCO</v>
          </cell>
          <cell r="E575" t="str">
            <v>Chiusa</v>
          </cell>
          <cell r="F575" t="str">
            <v>AMI OPERATION</v>
          </cell>
          <cell r="G575" t="str">
            <v>AMI DEPURAZIONE</v>
          </cell>
          <cell r="H575" t="str">
            <v>DEP MSTR PROGRAMMATA</v>
          </cell>
          <cell r="I575" t="str">
            <v>SCAGLIONE</v>
          </cell>
          <cell r="J575" t="str">
            <v>M5</v>
          </cell>
        </row>
        <row r="576">
          <cell r="A576" t="str">
            <v>5824_3</v>
          </cell>
          <cell r="B576" t="str">
            <v>Progetto MISO e terziari del depuratore di Gaggiano</v>
          </cell>
          <cell r="C576" t="str">
            <v>DEPURAZIONE</v>
          </cell>
          <cell r="D576" t="str">
            <v>DEPURATORE GAGGIANO</v>
          </cell>
          <cell r="E576" t="str">
            <v>Attiva</v>
          </cell>
          <cell r="F576" t="str">
            <v>CAP AREA TECNICA</v>
          </cell>
          <cell r="G576" t="str">
            <v>CAP AREA TECNICA</v>
          </cell>
          <cell r="H576" t="str">
            <v>IMPIANTI DEPURAZIONE</v>
          </cell>
          <cell r="I576" t="str">
            <v>VENTURA</v>
          </cell>
          <cell r="J576" t="str">
            <v>M6</v>
          </cell>
        </row>
        <row r="577">
          <cell r="A577">
            <v>5849</v>
          </cell>
          <cell r="B577" t="str">
            <v>MSD tubazioni biogas Pero</v>
          </cell>
          <cell r="C577" t="str">
            <v>DEPURAZIONE</v>
          </cell>
          <cell r="D577" t="str">
            <v>DEPURATORE PERO</v>
          </cell>
          <cell r="E577" t="str">
            <v>Annullata</v>
          </cell>
          <cell r="F577" t="str">
            <v>CAP AREA TECNICA</v>
          </cell>
          <cell r="G577" t="str">
            <v>CAP AREA TECNICA</v>
          </cell>
          <cell r="H577" t="str">
            <v>IMPIANTI DEPURAZIONE</v>
          </cell>
          <cell r="I577" t="str">
            <v>VENTURA</v>
          </cell>
          <cell r="J577" t="str">
            <v>ALTRO</v>
          </cell>
        </row>
        <row r="578">
          <cell r="A578" t="str">
            <v>5849_1</v>
          </cell>
          <cell r="B578" t="str">
            <v>Interventi di manutenzione straordinaria locale grigliatura presso impianto di depurazione di Pero</v>
          </cell>
          <cell r="C578" t="str">
            <v>DEPURAZIONE</v>
          </cell>
          <cell r="D578" t="str">
            <v>DEPURATORE PERO</v>
          </cell>
          <cell r="E578" t="str">
            <v>Chiusa</v>
          </cell>
          <cell r="F578" t="str">
            <v>CAP AREA TECNICA</v>
          </cell>
          <cell r="G578" t="str">
            <v>CAP AREA TECNICA</v>
          </cell>
          <cell r="H578" t="str">
            <v>IMPIANTI DEPURAZIONE</v>
          </cell>
          <cell r="I578" t="str">
            <v>VENTURA</v>
          </cell>
          <cell r="J578" t="str">
            <v>M6</v>
          </cell>
        </row>
        <row r="579">
          <cell r="A579">
            <v>5905</v>
          </cell>
          <cell r="B579" t="str">
            <v>MSD bonifica digestore SGiuliano Ovest</v>
          </cell>
          <cell r="C579" t="str">
            <v>DEPURAZIONE</v>
          </cell>
          <cell r="D579" t="str">
            <v>DEPURATORE SAN GIULIANO MILANESE OVEST</v>
          </cell>
          <cell r="E579" t="str">
            <v>Attiva</v>
          </cell>
          <cell r="F579" t="str">
            <v>CAP AREA TECNICA</v>
          </cell>
          <cell r="G579" t="str">
            <v>CAP AREA TECNICA</v>
          </cell>
          <cell r="H579" t="str">
            <v>IMPIANTI DEPURAZIONE</v>
          </cell>
          <cell r="I579" t="str">
            <v>VENTURA</v>
          </cell>
          <cell r="J579" t="str">
            <v>M6</v>
          </cell>
        </row>
        <row r="580">
          <cell r="A580">
            <v>5921</v>
          </cell>
          <cell r="B580" t="str">
            <v>MSD riempimenti Biolite Sesto SG</v>
          </cell>
          <cell r="C580" t="str">
            <v>DEPURAZIONE</v>
          </cell>
          <cell r="D580" t="str">
            <v>DEPURATORE SESTO SAN GIOVANNI</v>
          </cell>
          <cell r="E580" t="str">
            <v>Chiusa</v>
          </cell>
          <cell r="F580" t="str">
            <v>AMI OPERATION</v>
          </cell>
          <cell r="G580" t="str">
            <v>AMI DEPURAZIONE</v>
          </cell>
          <cell r="H580" t="str">
            <v>DEP MSTR PROGRAMMATA</v>
          </cell>
          <cell r="I580" t="str">
            <v>SCAGLIONE</v>
          </cell>
          <cell r="J580" t="str">
            <v>M6</v>
          </cell>
        </row>
        <row r="581">
          <cell r="A581">
            <v>5965</v>
          </cell>
          <cell r="B581" t="str">
            <v>Depuratore Rozzano - Interventi di ristrutturazione</v>
          </cell>
          <cell r="C581" t="str">
            <v>DEPURAZIONE</v>
          </cell>
          <cell r="D581" t="str">
            <v>DEPURATORE ROZZANO</v>
          </cell>
          <cell r="E581" t="str">
            <v>Attiva</v>
          </cell>
          <cell r="F581" t="str">
            <v>CAP AREA TECNICA</v>
          </cell>
          <cell r="G581" t="str">
            <v>CAP AREA TECNICA</v>
          </cell>
          <cell r="H581" t="str">
            <v>IMPIANTI DEPURAZIONE</v>
          </cell>
          <cell r="I581" t="str">
            <v>VENTURA</v>
          </cell>
          <cell r="J581" t="str">
            <v>M6</v>
          </cell>
        </row>
        <row r="582">
          <cell r="A582">
            <v>5971</v>
          </cell>
          <cell r="B582" t="str">
            <v>Ampliamento dell'impianto di depurazione di San Giuliano M.se Est a 120.000 A.E. con realizzazione del digestore</v>
          </cell>
          <cell r="C582" t="str">
            <v>DEPURAZIONE</v>
          </cell>
          <cell r="D582" t="str">
            <v>DEPURATORE SAN GIULIANO MILANESE EST</v>
          </cell>
          <cell r="E582" t="str">
            <v>Chiusa</v>
          </cell>
          <cell r="F582" t="str">
            <v>CAP AREA TECNICA</v>
          </cell>
          <cell r="G582" t="str">
            <v>CAP AREA TECNICA</v>
          </cell>
          <cell r="H582" t="str">
            <v>IMPIANTI DEPURAZIONE</v>
          </cell>
          <cell r="I582" t="str">
            <v>VENTURA</v>
          </cell>
          <cell r="J582" t="str">
            <v>M6</v>
          </cell>
        </row>
        <row r="583">
          <cell r="A583" t="str">
            <v>5974_new</v>
          </cell>
          <cell r="B583" t="str">
            <v>RADDOPPIO RHO-MONZA risoluzione interferenza tavola 13 in Comune di Paderno Dugnano</v>
          </cell>
          <cell r="C583" t="str">
            <v>ACQUEDOTTO</v>
          </cell>
          <cell r="D583" t="str">
            <v>PADERNO DUGNANO</v>
          </cell>
          <cell r="E583" t="str">
            <v>Chiusa</v>
          </cell>
          <cell r="F583" t="str">
            <v>CAP AREA TECNICA</v>
          </cell>
          <cell r="G583" t="str">
            <v>CAP AREA TECNICA</v>
          </cell>
          <cell r="H583" t="str">
            <v>INTERFERENZE ACQUEDOTTI</v>
          </cell>
          <cell r="I583" t="str">
            <v>VENTURA</v>
          </cell>
          <cell r="J583" t="str">
            <v>M2</v>
          </cell>
        </row>
        <row r="584">
          <cell r="A584" t="str">
            <v>5975_new</v>
          </cell>
          <cell r="B584" t="str">
            <v>RADDOPPIO RHO-MONZA risoluzione interferenza tavola 15 in Comune di Paderno Dugnano</v>
          </cell>
          <cell r="C584" t="str">
            <v>ACQUEDOTTO</v>
          </cell>
          <cell r="D584" t="str">
            <v>PADERNO DUGNANO</v>
          </cell>
          <cell r="E584" t="str">
            <v>Chiusa</v>
          </cell>
          <cell r="F584" t="str">
            <v>CAP AREA TECNICA</v>
          </cell>
          <cell r="G584" t="str">
            <v>CAP AREA TECNICA</v>
          </cell>
          <cell r="H584" t="str">
            <v>INTERFERENZE ACQUEDOTTI</v>
          </cell>
          <cell r="I584" t="str">
            <v>VENTURA</v>
          </cell>
          <cell r="J584" t="str">
            <v>M2</v>
          </cell>
        </row>
        <row r="585">
          <cell r="A585">
            <v>5985</v>
          </cell>
          <cell r="B585" t="str">
            <v>collettamento reflui da Robbiano a Mediglia</v>
          </cell>
          <cell r="C585" t="str">
            <v>FOGNATURA</v>
          </cell>
          <cell r="D585" t="str">
            <v>DEPURATORE SAN GIULIANO MILANESE EST</v>
          </cell>
          <cell r="E585" t="str">
            <v>Annullata</v>
          </cell>
          <cell r="F585" t="str">
            <v>CAP AREA TECNICA</v>
          </cell>
          <cell r="G585" t="str">
            <v>CAP AREA TECNICA</v>
          </cell>
          <cell r="H585" t="str">
            <v>RETI FOGNATURA</v>
          </cell>
          <cell r="I585" t="str">
            <v>VARGIU</v>
          </cell>
          <cell r="J585" t="str">
            <v>M6</v>
          </cell>
        </row>
        <row r="586">
          <cell r="A586">
            <v>5986</v>
          </cell>
          <cell r="B586" t="str">
            <v>Impianto per il trattamento delle caditoie Peschiera Borromeo</v>
          </cell>
          <cell r="C586" t="str">
            <v>ALTRE ATTIVITA IDRICHE</v>
          </cell>
          <cell r="D586" t="str">
            <v>PESCHIERA BORROMEO</v>
          </cell>
          <cell r="E586" t="str">
            <v>Annullata</v>
          </cell>
          <cell r="F586" t="str">
            <v>CAP AREA TECNICA</v>
          </cell>
          <cell r="G586" t="str">
            <v>CAP AREA TECNICA</v>
          </cell>
          <cell r="H586" t="str">
            <v>PARAMETRICHE AT</v>
          </cell>
          <cell r="I586" t="str">
            <v>NON ATTRIBUITA</v>
          </cell>
          <cell r="J586" t="str">
            <v>ALTRO</v>
          </cell>
        </row>
        <row r="587">
          <cell r="A587">
            <v>6296</v>
          </cell>
          <cell r="B587" t="str">
            <v>MSD paratoie varie SGiulianoOvest</v>
          </cell>
          <cell r="C587" t="str">
            <v>DEPURAZIONE</v>
          </cell>
          <cell r="D587" t="str">
            <v>DEPURATORE SAN GIULIANO MILANESE OVEST</v>
          </cell>
          <cell r="E587" t="str">
            <v>Chiusa</v>
          </cell>
          <cell r="F587" t="str">
            <v>CAP AREA TECNICA</v>
          </cell>
          <cell r="G587" t="str">
            <v>CAP AREA TECNICA</v>
          </cell>
          <cell r="H587" t="str">
            <v>IMPIANTI DEPURAZIONE</v>
          </cell>
          <cell r="I587" t="str">
            <v>VENTURA</v>
          </cell>
          <cell r="J587" t="str">
            <v>M6</v>
          </cell>
        </row>
        <row r="588">
          <cell r="A588">
            <v>6446</v>
          </cell>
          <cell r="B588" t="str">
            <v>MSA Ragazzi del 99 rifacimento imp elettrico Legnano</v>
          </cell>
          <cell r="C588" t="str">
            <v>ACQUEDOTTO</v>
          </cell>
          <cell r="D588" t="str">
            <v>LEGNANO</v>
          </cell>
          <cell r="E588" t="str">
            <v>Chiusa</v>
          </cell>
          <cell r="F588" t="str">
            <v>AMI OPERATION</v>
          </cell>
          <cell r="G588" t="str">
            <v>AMI ACQUEDOTTO</v>
          </cell>
          <cell r="H588" t="str">
            <v>ACQ MSTR PROGRAMMATA</v>
          </cell>
          <cell r="I588" t="str">
            <v>SALINETTI</v>
          </cell>
          <cell r="J588" t="str">
            <v>M3</v>
          </cell>
        </row>
        <row r="589">
          <cell r="A589">
            <v>6528</v>
          </cell>
          <cell r="B589" t="str">
            <v>MSA opere per la sicurezza tutti i Comuni</v>
          </cell>
          <cell r="C589" t="str">
            <v>ACQUEDOTTO</v>
          </cell>
          <cell r="D589" t="str">
            <v>COMUNI VARI</v>
          </cell>
          <cell r="E589" t="str">
            <v>Chiusa</v>
          </cell>
          <cell r="F589" t="str">
            <v>AMI OPERATION</v>
          </cell>
          <cell r="G589" t="str">
            <v>AMI ACQUEDOTTO</v>
          </cell>
          <cell r="H589" t="str">
            <v>ACQ MSTR PROGRAMMATA</v>
          </cell>
          <cell r="I589" t="str">
            <v>SALINETTI</v>
          </cell>
          <cell r="J589" t="str">
            <v>M1</v>
          </cell>
        </row>
        <row r="590">
          <cell r="A590">
            <v>6529</v>
          </cell>
          <cell r="B590" t="str">
            <v>MSA sostituzione reti tutti i Comuni</v>
          </cell>
          <cell r="C590" t="str">
            <v>ACQUEDOTTO</v>
          </cell>
          <cell r="D590" t="str">
            <v>COMUNI VARI</v>
          </cell>
          <cell r="E590" t="str">
            <v>Chiusa</v>
          </cell>
          <cell r="F590" t="str">
            <v>AMI OPERATION</v>
          </cell>
          <cell r="G590" t="str">
            <v>AMI ACQUEDOTTO</v>
          </cell>
          <cell r="H590" t="str">
            <v>ACQ MSTR PROGRAMMATA</v>
          </cell>
          <cell r="I590" t="str">
            <v>SALINETTI</v>
          </cell>
          <cell r="J590" t="str">
            <v>M1</v>
          </cell>
        </row>
        <row r="591">
          <cell r="A591">
            <v>6619</v>
          </cell>
          <cell r="B591" t="str">
            <v>nuovo pozzo e impianto di potabilizzazione a Vimodrone, via Metallino</v>
          </cell>
          <cell r="C591" t="str">
            <v>ACQUEDOTTO</v>
          </cell>
          <cell r="D591" t="str">
            <v>VIMODRONE</v>
          </cell>
          <cell r="E591" t="str">
            <v>Attiva</v>
          </cell>
          <cell r="F591" t="str">
            <v>CAP AREA TECNICA</v>
          </cell>
          <cell r="G591" t="str">
            <v>CAP AREA TECNICA</v>
          </cell>
          <cell r="H591" t="str">
            <v>IMPIANTI ACQUEDOTTO</v>
          </cell>
          <cell r="I591" t="str">
            <v>VENTURA</v>
          </cell>
          <cell r="J591" t="str">
            <v>M3</v>
          </cell>
        </row>
        <row r="592">
          <cell r="A592">
            <v>6620</v>
          </cell>
          <cell r="B592" t="str">
            <v>interventi di risanamento della rete fognaria comunale di Trezzano sul Naviglio</v>
          </cell>
          <cell r="C592" t="str">
            <v>FOGNATURA</v>
          </cell>
          <cell r="D592" t="str">
            <v>TREZZANO SUL NAVIGLIO</v>
          </cell>
          <cell r="E592" t="str">
            <v>Attiva</v>
          </cell>
          <cell r="F592" t="str">
            <v>CAP AREA TECNICA</v>
          </cell>
          <cell r="G592" t="str">
            <v>CAP AREA TECNICA</v>
          </cell>
          <cell r="H592" t="str">
            <v>VASCHE VOLANO</v>
          </cell>
          <cell r="I592" t="str">
            <v>VARGIU</v>
          </cell>
          <cell r="J592" t="str">
            <v>M4b</v>
          </cell>
        </row>
        <row r="593">
          <cell r="A593" t="str">
            <v>6626_A</v>
          </cell>
          <cell r="B593" t="str">
            <v>Nuovo pozzo potabile Paderno Dugnano</v>
          </cell>
          <cell r="C593" t="str">
            <v>ACQUEDOTTO</v>
          </cell>
          <cell r="D593" t="str">
            <v>PADERNO DUGNANO</v>
          </cell>
          <cell r="E593" t="str">
            <v>Attiva</v>
          </cell>
          <cell r="F593" t="str">
            <v>CAP AREA TECNICA</v>
          </cell>
          <cell r="G593" t="str">
            <v>CAP AREA TECNICA</v>
          </cell>
          <cell r="H593" t="str">
            <v>IMPIANTI ACQUEDOTTO</v>
          </cell>
          <cell r="I593" t="str">
            <v>VENTURA</v>
          </cell>
          <cell r="J593" t="str">
            <v>M3</v>
          </cell>
        </row>
        <row r="594">
          <cell r="A594" t="str">
            <v>6633_A</v>
          </cell>
          <cell r="B594" t="str">
            <v>Nuovo pozzo potabile Besate</v>
          </cell>
          <cell r="C594" t="str">
            <v>ACQUEDOTTO</v>
          </cell>
          <cell r="D594" t="str">
            <v>BESATE</v>
          </cell>
          <cell r="E594" t="str">
            <v>Attiva</v>
          </cell>
          <cell r="F594" t="str">
            <v>CAP AREA TECNICA</v>
          </cell>
          <cell r="G594" t="str">
            <v>CAP AREA TECNICA</v>
          </cell>
          <cell r="H594" t="str">
            <v>IMPIANTI ACQUEDOTTO</v>
          </cell>
          <cell r="I594" t="str">
            <v>VENTURA</v>
          </cell>
          <cell r="J594" t="str">
            <v>M3</v>
          </cell>
        </row>
        <row r="595">
          <cell r="A595" t="str">
            <v>6633_B</v>
          </cell>
          <cell r="B595" t="str">
            <v>Nuovo impianto di sollevamento e trattamento Besate</v>
          </cell>
          <cell r="C595" t="str">
            <v>ACQUEDOTTO</v>
          </cell>
          <cell r="D595" t="str">
            <v>BESATE</v>
          </cell>
          <cell r="E595" t="str">
            <v>Attiva</v>
          </cell>
          <cell r="F595" t="str">
            <v>CAP AREA TECNICA</v>
          </cell>
          <cell r="G595" t="str">
            <v>CAP AREA TECNICA</v>
          </cell>
          <cell r="H595" t="str">
            <v>IMPIANTI ACQUEDOTTO</v>
          </cell>
          <cell r="I595" t="str">
            <v>VENTURA</v>
          </cell>
          <cell r="J595" t="str">
            <v>M3</v>
          </cell>
        </row>
        <row r="596">
          <cell r="A596" t="str">
            <v>6634_12</v>
          </cell>
          <cell r="B596" t="str">
            <v>Piezometro Vimodrone</v>
          </cell>
          <cell r="C596" t="str">
            <v>ACQUEDOTTO</v>
          </cell>
          <cell r="D596" t="str">
            <v>VIMODRONE</v>
          </cell>
          <cell r="E596" t="str">
            <v>Chiusa</v>
          </cell>
          <cell r="F596" t="str">
            <v>CAP AREA TECNICA</v>
          </cell>
          <cell r="G596" t="str">
            <v>CAP AREA TECNICA</v>
          </cell>
          <cell r="H596" t="str">
            <v>IMPIANTI ACQUEDOTTO</v>
          </cell>
          <cell r="I596" t="str">
            <v>VENTURA</v>
          </cell>
          <cell r="J596" t="str">
            <v>M3</v>
          </cell>
        </row>
        <row r="597">
          <cell r="A597" t="str">
            <v>6634_7</v>
          </cell>
          <cell r="B597" t="str">
            <v>Realizzazione piezometro in Via Don Milani</v>
          </cell>
          <cell r="C597" t="str">
            <v>ALTRE ATTIVITA IDRICHE</v>
          </cell>
          <cell r="D597" t="str">
            <v>MAGNAGO</v>
          </cell>
          <cell r="E597" t="str">
            <v>Chiusa</v>
          </cell>
          <cell r="F597" t="str">
            <v>CAP AREA TECNICA</v>
          </cell>
          <cell r="G597" t="str">
            <v>CAP AREA TECNICA</v>
          </cell>
          <cell r="H597" t="str">
            <v>IMPIANTI ACQUEDOTTO</v>
          </cell>
          <cell r="I597" t="str">
            <v>VENTURA</v>
          </cell>
          <cell r="J597" t="str">
            <v>M3</v>
          </cell>
        </row>
        <row r="598">
          <cell r="A598" t="str">
            <v>6634_8</v>
          </cell>
          <cell r="B598" t="str">
            <v>Lavori di realizzazione di un piezometro in Via Cagnola</v>
          </cell>
          <cell r="C598" t="str">
            <v>ACQUEDOTTO</v>
          </cell>
          <cell r="D598" t="str">
            <v>ABBIATEGRASSO</v>
          </cell>
          <cell r="E598" t="str">
            <v>Chiusa</v>
          </cell>
          <cell r="F598" t="str">
            <v>CAP AREA TECNICA</v>
          </cell>
          <cell r="G598" t="str">
            <v>CAP AREA TECNICA</v>
          </cell>
          <cell r="H598" t="str">
            <v>IMPIANTI ACQUEDOTTO</v>
          </cell>
          <cell r="I598" t="str">
            <v>VENTURA</v>
          </cell>
          <cell r="J598" t="str">
            <v>M3</v>
          </cell>
        </row>
        <row r="599">
          <cell r="A599">
            <v>6646</v>
          </cell>
          <cell r="B599" t="str">
            <v>sistemazione interferenza rete fognaria / fosso irriguo presso vasca volano di Cascina Provvidenza</v>
          </cell>
          <cell r="C599" t="str">
            <v>FOGNATURA</v>
          </cell>
          <cell r="D599" t="str">
            <v>INZAGO</v>
          </cell>
          <cell r="E599" t="str">
            <v>Annullata</v>
          </cell>
          <cell r="F599" t="str">
            <v>CAP AREA TECNICA</v>
          </cell>
          <cell r="G599" t="str">
            <v>CAP AREA TECNICA</v>
          </cell>
          <cell r="H599" t="str">
            <v>VASCHE VOLANO</v>
          </cell>
          <cell r="I599" t="str">
            <v>VARGIU</v>
          </cell>
          <cell r="J599" t="str">
            <v>M4b</v>
          </cell>
        </row>
        <row r="600">
          <cell r="A600">
            <v>6662</v>
          </cell>
          <cell r="B600" t="str">
            <v>Dep. Canegrate: opere di spostamento scarico in Olona</v>
          </cell>
          <cell r="C600" t="str">
            <v>FOGNATURA</v>
          </cell>
          <cell r="D600" t="str">
            <v>DEPURATORE CANEGRATE</v>
          </cell>
          <cell r="E600" t="str">
            <v>Attiva</v>
          </cell>
          <cell r="F600" t="str">
            <v>CAP AREA TECNICA</v>
          </cell>
          <cell r="G600" t="str">
            <v>CAP AREA TECNICA</v>
          </cell>
          <cell r="H600" t="str">
            <v>IMPIANTI DEPURAZIONE</v>
          </cell>
          <cell r="I600" t="str">
            <v>VENTURA</v>
          </cell>
          <cell r="J600" t="str">
            <v>M6</v>
          </cell>
        </row>
        <row r="601">
          <cell r="A601">
            <v>6664</v>
          </cell>
          <cell r="B601" t="str">
            <v>Adeguamento rete collettori Olona nord-Canegrate per crititcitÃ  in tempo di pioggia</v>
          </cell>
          <cell r="C601" t="str">
            <v>FOGNATURA</v>
          </cell>
          <cell r="D601" t="str">
            <v>CANEGRATE</v>
          </cell>
          <cell r="E601" t="str">
            <v>Chiusa</v>
          </cell>
          <cell r="F601" t="str">
            <v>CAP AREA TECNICA</v>
          </cell>
          <cell r="G601" t="str">
            <v>CAP AREA TECNICA</v>
          </cell>
          <cell r="H601" t="str">
            <v>RETI FOGNATURA</v>
          </cell>
          <cell r="I601" t="str">
            <v>VARGIU</v>
          </cell>
          <cell r="J601" t="str">
            <v>M4a</v>
          </cell>
        </row>
        <row r="602">
          <cell r="A602">
            <v>6679</v>
          </cell>
          <cell r="B602" t="str">
            <v>Intervento in in Via Marnate e via Lombardia  per recupero aree collettate a Olgiate Olona  CASTELLANZA</v>
          </cell>
          <cell r="C602" t="str">
            <v>FOGNATURA</v>
          </cell>
          <cell r="D602" t="str">
            <v>CASTELLANZA</v>
          </cell>
          <cell r="E602" t="str">
            <v>Annullata</v>
          </cell>
          <cell r="F602" t="str">
            <v>CAP AREA TECNICA</v>
          </cell>
          <cell r="G602" t="str">
            <v>CAP AREA TECNICA</v>
          </cell>
          <cell r="H602" t="str">
            <v>RETI FOGNATURA</v>
          </cell>
          <cell r="I602" t="str">
            <v>VARGIU</v>
          </cell>
          <cell r="J602" t="str">
            <v>M4a</v>
          </cell>
        </row>
        <row r="603">
          <cell r="A603">
            <v>6837</v>
          </cell>
          <cell r="B603" t="str">
            <v>MSA - TUTTI I COMUNI - MANUTENZIONE IMPIANTI DI PROTEZIONE CATODICA</v>
          </cell>
          <cell r="C603" t="str">
            <v>ACQUEDOTTO</v>
          </cell>
          <cell r="D603" t="str">
            <v>COMUNI VARI</v>
          </cell>
          <cell r="E603" t="str">
            <v>Chiusa</v>
          </cell>
          <cell r="F603" t="str">
            <v>AMI OPERATION</v>
          </cell>
          <cell r="G603" t="str">
            <v>AMI ACQUEDOTTO</v>
          </cell>
          <cell r="H603" t="str">
            <v>ACQ MSTR PROGRAMMATA</v>
          </cell>
          <cell r="I603" t="str">
            <v>SALINETTI</v>
          </cell>
          <cell r="J603" t="str">
            <v>M1</v>
          </cell>
        </row>
        <row r="604">
          <cell r="A604">
            <v>6874</v>
          </cell>
          <cell r="B604" t="str">
            <v>Metrotranvia Milano Parco Nord - Seregno. Risoluzione interferenze acquedotto in Comune di Cusano Milanino</v>
          </cell>
          <cell r="C604" t="str">
            <v>ACQUEDOTTO</v>
          </cell>
          <cell r="D604" t="str">
            <v>CUSANO MILANINO</v>
          </cell>
          <cell r="E604" t="str">
            <v>Chiusa</v>
          </cell>
          <cell r="F604" t="str">
            <v>CAP AREA TECNICA</v>
          </cell>
          <cell r="G604" t="str">
            <v>CAP AREA TECNICA</v>
          </cell>
          <cell r="H604" t="str">
            <v>INTERFERENZE ACQUEDOTTI</v>
          </cell>
          <cell r="I604" t="str">
            <v>VENTURA</v>
          </cell>
          <cell r="J604" t="str">
            <v>M2</v>
          </cell>
        </row>
        <row r="605">
          <cell r="A605">
            <v>6885</v>
          </cell>
          <cell r="B605" t="str">
            <v>Metrotranvia Milano Parco Nord - Seregno. Risoluzione interferenze acquedotto in Comune di paderno Dugnano</v>
          </cell>
          <cell r="C605" t="str">
            <v>ACQUEDOTTO</v>
          </cell>
          <cell r="D605" t="str">
            <v>PADERNO DUGNANO</v>
          </cell>
          <cell r="E605" t="str">
            <v>Chiusa</v>
          </cell>
          <cell r="F605" t="str">
            <v>CAP AREA TECNICA</v>
          </cell>
          <cell r="G605" t="str">
            <v>CAP AREA TECNICA</v>
          </cell>
          <cell r="H605" t="str">
            <v>INTERFERENZE ACQUEDOTTI</v>
          </cell>
          <cell r="I605" t="str">
            <v>VENTURA</v>
          </cell>
          <cell r="J605" t="str">
            <v>M2</v>
          </cell>
        </row>
        <row r="606">
          <cell r="A606">
            <v>6948</v>
          </cell>
          <cell r="B606" t="str">
            <v>Interventi urgenti servizio depurazione</v>
          </cell>
          <cell r="C606" t="str">
            <v>DEPURAZIONE</v>
          </cell>
          <cell r="D606" t="str">
            <v>COMUNI VARI</v>
          </cell>
          <cell r="E606" t="str">
            <v>Attiva</v>
          </cell>
          <cell r="F606" t="str">
            <v>CAP AREA TECNICA</v>
          </cell>
          <cell r="G606" t="str">
            <v>CAP AREA TECNICA</v>
          </cell>
          <cell r="H606" t="str">
            <v>IMPIANTI DEPURAZIONE</v>
          </cell>
          <cell r="I606" t="str">
            <v>VENTURA</v>
          </cell>
          <cell r="J606" t="str">
            <v>M6</v>
          </cell>
        </row>
        <row r="607">
          <cell r="A607" t="str">
            <v>6948_20</v>
          </cell>
          <cell r="B607" t="str">
            <v>SESTO SAN GIOVANNI - BONIFICA VIA LUINI</v>
          </cell>
          <cell r="C607" t="str">
            <v>ACQUEDOTTO</v>
          </cell>
          <cell r="D607" t="str">
            <v>SESTO SAN GIOVANNI</v>
          </cell>
          <cell r="E607" t="str">
            <v>Chiusa</v>
          </cell>
          <cell r="F607" t="str">
            <v>CAP AREA TECNICA</v>
          </cell>
          <cell r="G607" t="str">
            <v>CAP AREA TECNICA</v>
          </cell>
          <cell r="H607" t="str">
            <v>ALTRO</v>
          </cell>
          <cell r="I607" t="str">
            <v>NON ATTRIBUITA</v>
          </cell>
          <cell r="J607" t="str">
            <v>M3</v>
          </cell>
        </row>
        <row r="608">
          <cell r="A608">
            <v>6949</v>
          </cell>
          <cell r="B608" t="str">
            <v>Interventi reti fognarie comuni Ambito Milano</v>
          </cell>
          <cell r="C608" t="str">
            <v>FOGNATURA</v>
          </cell>
          <cell r="D608" t="str">
            <v>COMUNI VARI</v>
          </cell>
          <cell r="E608" t="str">
            <v>Attiva</v>
          </cell>
          <cell r="F608" t="str">
            <v>CAP AREA TECNICA</v>
          </cell>
          <cell r="G608" t="str">
            <v>CAP AREA TECNICA</v>
          </cell>
          <cell r="H608" t="str">
            <v>RETI FOGNATURA</v>
          </cell>
          <cell r="I608" t="str">
            <v>VARGIU</v>
          </cell>
          <cell r="J608" t="str">
            <v>M4a</v>
          </cell>
        </row>
        <row r="609">
          <cell r="A609" t="str">
            <v>6949_21</v>
          </cell>
          <cell r="B609" t="str">
            <v>Riduzione acque parassite Turbigo</v>
          </cell>
          <cell r="C609" t="str">
            <v>FOGNATURA</v>
          </cell>
          <cell r="D609" t="str">
            <v>TURBIGO</v>
          </cell>
          <cell r="E609" t="str">
            <v>Attiva</v>
          </cell>
          <cell r="F609" t="str">
            <v>CAP AREA TECNICA</v>
          </cell>
          <cell r="G609" t="str">
            <v>CAP AREA TECNICA</v>
          </cell>
          <cell r="H609" t="str">
            <v>RETI FOGNATURA</v>
          </cell>
          <cell r="I609" t="str">
            <v>VARGIU</v>
          </cell>
          <cell r="J609" t="str">
            <v>M4b</v>
          </cell>
        </row>
        <row r="610">
          <cell r="A610" t="str">
            <v>6949_21/4</v>
          </cell>
          <cell r="B610" t="str">
            <v>Rifacimento rete fognaria in via Coni Zugna a Turbigo (MI)</v>
          </cell>
          <cell r="C610" t="str">
            <v>FOGNATURA</v>
          </cell>
          <cell r="D610" t="str">
            <v>TURBIGO</v>
          </cell>
          <cell r="E610" t="str">
            <v>Chiusa</v>
          </cell>
          <cell r="F610" t="str">
            <v>CAP AREA TECNICA</v>
          </cell>
          <cell r="G610" t="str">
            <v>CAP AREA TECNICA</v>
          </cell>
          <cell r="H610" t="str">
            <v>RETI FOGNATURA</v>
          </cell>
          <cell r="I610" t="str">
            <v>VARGIU</v>
          </cell>
          <cell r="J610" t="str">
            <v>M4b</v>
          </cell>
        </row>
        <row r="611">
          <cell r="A611">
            <v>6958</v>
          </cell>
          <cell r="B611" t="str">
            <v>Dismissione e riqualificazione area ex impianto di Segrate</v>
          </cell>
          <cell r="C611" t="str">
            <v>DEPURAZIONE</v>
          </cell>
          <cell r="D611" t="str">
            <v>DEPURATORE SEGRATE</v>
          </cell>
          <cell r="E611" t="str">
            <v>Attiva</v>
          </cell>
          <cell r="F611" t="str">
            <v>CAP AREA TECNICA</v>
          </cell>
          <cell r="G611" t="str">
            <v>CAP AREA TECNICA</v>
          </cell>
          <cell r="H611" t="str">
            <v>VASCHE VOLANO</v>
          </cell>
          <cell r="I611" t="str">
            <v>VARGIU</v>
          </cell>
          <cell r="J611" t="str">
            <v>M4b</v>
          </cell>
        </row>
        <row r="612">
          <cell r="A612" t="str">
            <v>6960_16</v>
          </cell>
          <cell r="B612" t="str">
            <v>Risoluzione scarico</v>
          </cell>
          <cell r="C612" t="str">
            <v>FOGNATURA</v>
          </cell>
          <cell r="D612" t="str">
            <v>VERNATE</v>
          </cell>
          <cell r="E612" t="str">
            <v>Chiusa</v>
          </cell>
          <cell r="F612" t="str">
            <v>CAP AREA TECNICA</v>
          </cell>
          <cell r="G612" t="str">
            <v>CAP AREA TECNICA</v>
          </cell>
          <cell r="H612" t="str">
            <v>RETI FOGNATURA</v>
          </cell>
          <cell r="I612" t="str">
            <v>VARGIU</v>
          </cell>
          <cell r="J612" t="str">
            <v>M4b</v>
          </cell>
        </row>
        <row r="613">
          <cell r="A613" t="str">
            <v>6960_8</v>
          </cell>
          <cell r="B613" t="str">
            <v>adeguamento scarichi in Badile e Moirago - comune di Zibido S. Giacomo -</v>
          </cell>
          <cell r="C613" t="str">
            <v>FOGNATURA</v>
          </cell>
          <cell r="D613" t="str">
            <v>ZIBIDO SAN GIACOMO</v>
          </cell>
          <cell r="E613" t="str">
            <v>Attiva</v>
          </cell>
          <cell r="F613" t="str">
            <v>CAP AREA TECNICA</v>
          </cell>
          <cell r="G613" t="str">
            <v>CAP AREA TECNICA</v>
          </cell>
          <cell r="H613" t="str">
            <v>RETI FOGNATURA</v>
          </cell>
          <cell r="I613" t="str">
            <v>VARGIU</v>
          </cell>
          <cell r="J613" t="str">
            <v>M4b</v>
          </cell>
        </row>
        <row r="614">
          <cell r="A614">
            <v>6962</v>
          </cell>
          <cell r="B614" t="str">
            <v>Paratoie a stramazzo uscita MBR depuratore di Rozzano</v>
          </cell>
          <cell r="C614" t="str">
            <v>DEPURAZIONE</v>
          </cell>
          <cell r="D614" t="str">
            <v>DEPURATORE ROZZANO</v>
          </cell>
          <cell r="E614" t="str">
            <v>Annullata</v>
          </cell>
          <cell r="F614" t="str">
            <v>CAP AREA TECNICA</v>
          </cell>
          <cell r="G614" t="str">
            <v>CAP AREA TECNICA</v>
          </cell>
          <cell r="H614" t="str">
            <v>IMPIANTI DEPURAZIONE</v>
          </cell>
          <cell r="I614" t="str">
            <v>VENTURA</v>
          </cell>
          <cell r="J614" t="str">
            <v>M6</v>
          </cell>
        </row>
        <row r="615">
          <cell r="A615" t="str">
            <v>6969_sw</v>
          </cell>
          <cell r="B615" t="str">
            <v>Studio pilota e sviluppo inf. invarianza</v>
          </cell>
          <cell r="C615" t="str">
            <v>FOGNATURA</v>
          </cell>
          <cell r="D615" t="str">
            <v>COMUNI VARI</v>
          </cell>
          <cell r="E615" t="str">
            <v>Chiusa</v>
          </cell>
          <cell r="F615" t="str">
            <v>CAP AREA TECNICA</v>
          </cell>
          <cell r="G615" t="str">
            <v>CAP AREA TECNICA</v>
          </cell>
          <cell r="H615" t="str">
            <v>VASCHE VOLANO</v>
          </cell>
          <cell r="I615" t="str">
            <v>VARGIU</v>
          </cell>
          <cell r="J615" t="str">
            <v>M4a</v>
          </cell>
        </row>
        <row r="616">
          <cell r="A616">
            <v>6971</v>
          </cell>
          <cell r="B616" t="str">
            <v>Sistemazione del by-pass del depuratore di Cisliano e realizzazione nuova stazione di grigliatura</v>
          </cell>
          <cell r="C616" t="str">
            <v>DEPURAZIONE</v>
          </cell>
          <cell r="D616" t="str">
            <v>DEPURATORE CISLIANO</v>
          </cell>
          <cell r="E616" t="str">
            <v>Chiusa</v>
          </cell>
          <cell r="F616" t="str">
            <v>CAP AREA TECNICA</v>
          </cell>
          <cell r="G616" t="str">
            <v>CAP AREA TECNICA</v>
          </cell>
          <cell r="H616" t="str">
            <v>IMPIANTI DEPURAZIONE</v>
          </cell>
          <cell r="I616" t="str">
            <v>VENTURA</v>
          </cell>
          <cell r="J616" t="str">
            <v>M6</v>
          </cell>
        </row>
        <row r="617">
          <cell r="A617" t="str">
            <v>6978_15</v>
          </cell>
          <cell r="B617" t="str">
            <v>Demolizione parziale sebatoio pensile con mantenimento locale di base - Via Vittorio Veneto</v>
          </cell>
          <cell r="C617" t="str">
            <v>ACQUEDOTTO</v>
          </cell>
          <cell r="D617" t="str">
            <v>CAMBIAGO</v>
          </cell>
          <cell r="E617" t="str">
            <v>Attiva</v>
          </cell>
          <cell r="F617" t="str">
            <v>CAP AREA TECNICA</v>
          </cell>
          <cell r="G617" t="str">
            <v>CAP AREA TECNICA</v>
          </cell>
          <cell r="H617" t="str">
            <v>SERBATOI</v>
          </cell>
          <cell r="I617" t="str">
            <v>VENTURA</v>
          </cell>
          <cell r="J617" t="str">
            <v>M2</v>
          </cell>
        </row>
        <row r="618">
          <cell r="A618" t="str">
            <v>6978_19</v>
          </cell>
          <cell r="B618" t="str">
            <v>Nuovo restauro serbatoio pensile</v>
          </cell>
          <cell r="C618" t="str">
            <v>ACQUEDOTTO</v>
          </cell>
          <cell r="D618" t="str">
            <v>POZZUOLO MARTESANA</v>
          </cell>
          <cell r="E618" t="str">
            <v>Attiva</v>
          </cell>
          <cell r="F618" t="str">
            <v>CAP AREA TECNICA</v>
          </cell>
          <cell r="G618" t="str">
            <v>CAP AREA TECNICA</v>
          </cell>
          <cell r="H618" t="str">
            <v>SERBATOI</v>
          </cell>
          <cell r="I618" t="str">
            <v>VENTURA</v>
          </cell>
          <cell r="J618" t="str">
            <v>M2</v>
          </cell>
        </row>
        <row r="619">
          <cell r="A619" t="str">
            <v>6978_3</v>
          </cell>
          <cell r="B619" t="str">
            <v>Adeguamento sismico e restauro conservativo del serbatoio pensile in via Lombardia a Melegnano</v>
          </cell>
          <cell r="C619" t="str">
            <v>ACQUEDOTTO</v>
          </cell>
          <cell r="D619" t="str">
            <v>MELEGNANO</v>
          </cell>
          <cell r="E619" t="str">
            <v>Attiva</v>
          </cell>
          <cell r="F619" t="str">
            <v>CAP AREA TECNICA</v>
          </cell>
          <cell r="G619" t="str">
            <v>CAP AREA TECNICA</v>
          </cell>
          <cell r="H619" t="str">
            <v>SERBATOI</v>
          </cell>
          <cell r="I619" t="str">
            <v>VENTURA</v>
          </cell>
          <cell r="J619" t="str">
            <v>M2</v>
          </cell>
        </row>
        <row r="620">
          <cell r="A620" t="str">
            <v>6978_33</v>
          </cell>
          <cell r="B620" t="str">
            <v>restauro serbatoio pensile trezzo sull'adda</v>
          </cell>
          <cell r="C620" t="str">
            <v>ACQUEDOTTO</v>
          </cell>
          <cell r="D620" t="str">
            <v>TREZZO SULL'ADDA</v>
          </cell>
          <cell r="E620" t="str">
            <v>Attiva</v>
          </cell>
          <cell r="F620" t="str">
            <v>CAP AREA TECNICA</v>
          </cell>
          <cell r="G620" t="str">
            <v>CAP AREA TECNICA</v>
          </cell>
          <cell r="H620" t="str">
            <v>SERBATOI</v>
          </cell>
          <cell r="I620" t="str">
            <v>VENTURA</v>
          </cell>
          <cell r="J620" t="str">
            <v>M2</v>
          </cell>
        </row>
        <row r="621">
          <cell r="A621" t="str">
            <v>6978_5</v>
          </cell>
          <cell r="B621" t="str">
            <v>Demolizione serbatoio pensile in via Colombo a Pozzo d'Adda</v>
          </cell>
          <cell r="C621" t="str">
            <v>ACQUEDOTTO</v>
          </cell>
          <cell r="D621" t="str">
            <v>POZZO D'ADDA</v>
          </cell>
          <cell r="E621" t="str">
            <v>Attiva</v>
          </cell>
          <cell r="F621" t="str">
            <v>CAP AREA TECNICA</v>
          </cell>
          <cell r="G621" t="str">
            <v>CAP AREA TECNICA</v>
          </cell>
          <cell r="H621" t="str">
            <v>SERBATOI</v>
          </cell>
          <cell r="I621" t="str">
            <v>VENTURA</v>
          </cell>
          <cell r="J621" t="str">
            <v>ALTRO</v>
          </cell>
        </row>
        <row r="622">
          <cell r="A622" t="str">
            <v>6978_52</v>
          </cell>
          <cell r="B622" t="str">
            <v>restauro serbatoio pensile Cassinetta di Lugagnano</v>
          </cell>
          <cell r="C622" t="str">
            <v>ACQUEDOTTO</v>
          </cell>
          <cell r="D622" t="str">
            <v>CASSINETTA DI LUGAGNANO</v>
          </cell>
          <cell r="E622" t="str">
            <v>Attiva</v>
          </cell>
          <cell r="F622" t="str">
            <v>CAP AREA TECNICA</v>
          </cell>
          <cell r="G622" t="str">
            <v>CAP AREA TECNICA</v>
          </cell>
          <cell r="H622" t="str">
            <v>SERBATOI</v>
          </cell>
          <cell r="I622" t="str">
            <v>VENTURA</v>
          </cell>
          <cell r="J622" t="str">
            <v>M2</v>
          </cell>
        </row>
        <row r="623">
          <cell r="A623" t="str">
            <v>6978_6</v>
          </cell>
          <cell r="B623" t="str">
            <v>Adeguamento sismico e restauro conservativo del serbatoio pensile in via San Paolo a Solaro</v>
          </cell>
          <cell r="C623" t="str">
            <v>ACQUEDOTTO</v>
          </cell>
          <cell r="D623" t="str">
            <v>SOLARO</v>
          </cell>
          <cell r="E623" t="str">
            <v>Chiusa</v>
          </cell>
          <cell r="F623" t="str">
            <v>CAP AREA TECNICA</v>
          </cell>
          <cell r="G623" t="str">
            <v>CAP AREA TECNICA</v>
          </cell>
          <cell r="H623" t="str">
            <v>SERBATOI</v>
          </cell>
          <cell r="I623" t="str">
            <v>VENTURA</v>
          </cell>
          <cell r="J623" t="str">
            <v>M2</v>
          </cell>
        </row>
        <row r="624">
          <cell r="A624" t="str">
            <v>6978_7</v>
          </cell>
          <cell r="B624" t="str">
            <v>Adeguamento sismico e restauro conservativo del serbatoio pensile in via Marconi a Vignate</v>
          </cell>
          <cell r="C624" t="str">
            <v>ACQUEDOTTO</v>
          </cell>
          <cell r="D624" t="str">
            <v>VIGNATE</v>
          </cell>
          <cell r="E624" t="str">
            <v>Chiusa</v>
          </cell>
          <cell r="F624" t="str">
            <v>CAP AREA TECNICA</v>
          </cell>
          <cell r="G624" t="str">
            <v>CAP AREA TECNICA</v>
          </cell>
          <cell r="H624" t="str">
            <v>SERBATOI</v>
          </cell>
          <cell r="I624" t="str">
            <v>VENTURA</v>
          </cell>
          <cell r="J624" t="str">
            <v>M2</v>
          </cell>
        </row>
        <row r="625">
          <cell r="A625" t="str">
            <v>5739_24</v>
          </cell>
          <cell r="B625" t="str">
            <v>Pozzo di prima falda per uso area a verde nel comune di Bollate</v>
          </cell>
          <cell r="C625" t="str">
            <v>ALTRE ATTIVITA IDRICHE</v>
          </cell>
          <cell r="D625" t="str">
            <v>BOLLATE</v>
          </cell>
          <cell r="E625" t="str">
            <v>Attiva</v>
          </cell>
          <cell r="F625" t="str">
            <v>GESTIONE CLIENTI</v>
          </cell>
          <cell r="G625" t="str">
            <v>GESTIONE CLIENTI</v>
          </cell>
          <cell r="H625" t="str">
            <v>POZZI DI PRIMA FALDA</v>
          </cell>
          <cell r="I625" t="str">
            <v>SPOSITO</v>
          </cell>
          <cell r="J625" t="str">
            <v>M3</v>
          </cell>
        </row>
        <row r="626">
          <cell r="A626" t="str">
            <v>5739_25</v>
          </cell>
          <cell r="B626" t="str">
            <v>Pozzo di prima falda per uso area a verde nel comune di Calvignasco</v>
          </cell>
          <cell r="C626" t="str">
            <v>ALTRE ATTIVITA IDRICHE</v>
          </cell>
          <cell r="D626" t="str">
            <v>CALVIGNASCO</v>
          </cell>
          <cell r="E626" t="str">
            <v>Attiva</v>
          </cell>
          <cell r="F626" t="str">
            <v>GESTIONE CLIENTI</v>
          </cell>
          <cell r="G626" t="str">
            <v>GESTIONE CLIENTI</v>
          </cell>
          <cell r="H626" t="str">
            <v>POZZI DI PRIMA FALDA</v>
          </cell>
          <cell r="I626" t="str">
            <v>SPOSITO</v>
          </cell>
          <cell r="J626" t="str">
            <v>M3</v>
          </cell>
        </row>
        <row r="627">
          <cell r="A627" t="str">
            <v>5739_27</v>
          </cell>
          <cell r="B627" t="str">
            <v>Pozzo di prima falda per uso area a verde nel comune di Garbagnare Milanese</v>
          </cell>
          <cell r="C627" t="str">
            <v>ALTRE ATTIVITA IDRICHE</v>
          </cell>
          <cell r="D627" t="str">
            <v>GARBAGNATE MILANESE</v>
          </cell>
          <cell r="E627" t="str">
            <v>Attiva</v>
          </cell>
          <cell r="F627" t="str">
            <v>GESTIONE CLIENTI</v>
          </cell>
          <cell r="G627" t="str">
            <v>GESTIONE CLIENTI</v>
          </cell>
          <cell r="H627" t="str">
            <v>POZZI DI PRIMA FALDA</v>
          </cell>
          <cell r="I627" t="str">
            <v>SPOSITO</v>
          </cell>
          <cell r="J627" t="str">
            <v>M3</v>
          </cell>
        </row>
        <row r="628">
          <cell r="A628" t="str">
            <v>5739_28</v>
          </cell>
          <cell r="B628" t="str">
            <v>Pozzo di prima falda per uso area a verde nel comune di Arconate</v>
          </cell>
          <cell r="C628" t="str">
            <v>ALTRE ATTIVITA IDRICHE</v>
          </cell>
          <cell r="D628" t="str">
            <v>ARCONATE</v>
          </cell>
          <cell r="E628" t="str">
            <v>Attiva</v>
          </cell>
          <cell r="F628" t="str">
            <v>GESTIONE CLIENTI</v>
          </cell>
          <cell r="G628" t="str">
            <v>GESTIONE CLIENTI</v>
          </cell>
          <cell r="H628" t="str">
            <v>POZZI DI PRIMA FALDA</v>
          </cell>
          <cell r="I628" t="str">
            <v>SPOSITO</v>
          </cell>
          <cell r="J628" t="str">
            <v>M3</v>
          </cell>
        </row>
        <row r="629">
          <cell r="A629" t="str">
            <v>6985_1</v>
          </cell>
          <cell r="B629" t="str">
            <v>MSF Abbiategrasso - Abbiategrasso via Legnano -  Sostituzione tubazione vetusta</v>
          </cell>
          <cell r="C629" t="str">
            <v>FOGNATURA</v>
          </cell>
          <cell r="D629" t="str">
            <v>ABBIATEGRASSO</v>
          </cell>
          <cell r="E629" t="str">
            <v>Chiusa</v>
          </cell>
          <cell r="F629" t="str">
            <v>AMI OPERATION</v>
          </cell>
          <cell r="G629" t="str">
            <v>AMI FOGNATURA</v>
          </cell>
          <cell r="H629" t="str">
            <v>FOG MSTR PROGRAMMATA</v>
          </cell>
          <cell r="I629" t="str">
            <v>LABBADINI</v>
          </cell>
          <cell r="J629" t="str">
            <v>M4a</v>
          </cell>
        </row>
        <row r="630">
          <cell r="A630" t="str">
            <v>6985_13</v>
          </cell>
          <cell r="B630" t="str">
            <v>MSF Locate di Triulzi - Locate Triulzi via Verdi - Sostituzione tratto in contropendenza</v>
          </cell>
          <cell r="C630" t="str">
            <v>FOGNATURA</v>
          </cell>
          <cell r="D630" t="str">
            <v>DEPURATORE LOCATE TRIULZI</v>
          </cell>
          <cell r="E630" t="str">
            <v>Annullata</v>
          </cell>
          <cell r="F630" t="str">
            <v>AMI OPERATION</v>
          </cell>
          <cell r="G630" t="str">
            <v>AMI FOGNATURA</v>
          </cell>
          <cell r="H630" t="str">
            <v>FOG MSTR PROGRAMMATA</v>
          </cell>
          <cell r="I630" t="str">
            <v>LABBADINI</v>
          </cell>
          <cell r="J630" t="str">
            <v>M4a</v>
          </cell>
        </row>
        <row r="631">
          <cell r="A631" t="str">
            <v>6985_15</v>
          </cell>
          <cell r="B631" t="str">
            <v>MSF Marcallo con Casone - Marcallo con Casone via S. Carlo - Rifacimento tratto con poca pendenza</v>
          </cell>
          <cell r="C631" t="str">
            <v>FOGNATURA</v>
          </cell>
          <cell r="D631" t="str">
            <v>MARCALLO CON CASONE</v>
          </cell>
          <cell r="E631" t="str">
            <v>Chiusa</v>
          </cell>
          <cell r="F631" t="str">
            <v>AMI OPERATION</v>
          </cell>
          <cell r="G631" t="str">
            <v>AMI FOGNATURA</v>
          </cell>
          <cell r="H631" t="str">
            <v>FOG MSTR PROGRAMMATA</v>
          </cell>
          <cell r="I631" t="str">
            <v>LABBADINI</v>
          </cell>
          <cell r="J631" t="str">
            <v>M4a</v>
          </cell>
        </row>
        <row r="632">
          <cell r="A632" t="str">
            <v>6985_21</v>
          </cell>
          <cell r="B632" t="str">
            <v>MSF Senago- Senago vicolo Parini - Rifacimento tratto vetusto</v>
          </cell>
          <cell r="C632" t="str">
            <v>FOGNATURA</v>
          </cell>
          <cell r="D632" t="str">
            <v>SENAGO</v>
          </cell>
          <cell r="E632" t="str">
            <v>Chiusa</v>
          </cell>
          <cell r="F632" t="str">
            <v>AMI OPERATION</v>
          </cell>
          <cell r="G632" t="str">
            <v>AMI FOGNATURA</v>
          </cell>
          <cell r="H632" t="str">
            <v>FOG MSTR PROGRAMMATA</v>
          </cell>
          <cell r="I632" t="str">
            <v>LABBADINI</v>
          </cell>
          <cell r="J632" t="str">
            <v>M4a</v>
          </cell>
        </row>
        <row r="633">
          <cell r="A633" t="str">
            <v>6985_23</v>
          </cell>
          <cell r="B633" t="str">
            <v>MSF Cernusco Sul Naviglio  - Cernusco SN via Grado - Rifacimento tratto in contropendenza</v>
          </cell>
          <cell r="C633" t="str">
            <v>FOGNATURA</v>
          </cell>
          <cell r="D633" t="str">
            <v>CERNUSCO SUL NAVIGLIO</v>
          </cell>
          <cell r="E633" t="str">
            <v>Chiusa</v>
          </cell>
          <cell r="F633" t="str">
            <v>AMI OPERATION</v>
          </cell>
          <cell r="G633" t="str">
            <v>AMI FOGNATURA</v>
          </cell>
          <cell r="H633" t="str">
            <v>FOG MSTR PROGRAMMATA</v>
          </cell>
          <cell r="I633" t="str">
            <v>LABBADINI</v>
          </cell>
          <cell r="J633" t="str">
            <v>M4a</v>
          </cell>
        </row>
        <row r="634">
          <cell r="A634" t="str">
            <v>6985_24</v>
          </cell>
          <cell r="B634" t="str">
            <v>MSF Sesto San Giovanni - Sesto SG via Roma - Rifacimento tratto in contropendenza</v>
          </cell>
          <cell r="C634" t="str">
            <v>FOGNATURA</v>
          </cell>
          <cell r="D634" t="str">
            <v>SESTO SAN GIOVANNI</v>
          </cell>
          <cell r="E634" t="str">
            <v>Chiusa</v>
          </cell>
          <cell r="F634" t="str">
            <v>AMI OPERATION</v>
          </cell>
          <cell r="G634" t="str">
            <v>AMI FOGNATURA</v>
          </cell>
          <cell r="H634" t="str">
            <v>FOG MSTR PROGRAMMATA</v>
          </cell>
          <cell r="I634" t="str">
            <v>LABBADINI</v>
          </cell>
          <cell r="J634" t="str">
            <v>M4a</v>
          </cell>
        </row>
        <row r="635">
          <cell r="A635" t="str">
            <v>6985_27</v>
          </cell>
          <cell r="B635" t="str">
            <v>MSF Castellanza - Castellanza via S. Giulio - Sostituzione tratto vetusto</v>
          </cell>
          <cell r="C635" t="str">
            <v>FOGNATURA</v>
          </cell>
          <cell r="D635" t="str">
            <v>CASTELLANZA</v>
          </cell>
          <cell r="E635" t="str">
            <v>Chiusa</v>
          </cell>
          <cell r="F635" t="str">
            <v>AMI OPERATION</v>
          </cell>
          <cell r="G635" t="str">
            <v>AMI FOGNATURA</v>
          </cell>
          <cell r="H635" t="str">
            <v>FOG MSTR PROGRAMMATA</v>
          </cell>
          <cell r="I635" t="str">
            <v>LABBADINI</v>
          </cell>
          <cell r="J635" t="str">
            <v>M4a</v>
          </cell>
        </row>
        <row r="636">
          <cell r="A636" t="str">
            <v>6985_28</v>
          </cell>
          <cell r="B636" t="str">
            <v>MSF Buscate - Buscate via Cavallotti - Rifacimento tratto di rete vetusta</v>
          </cell>
          <cell r="C636" t="str">
            <v>FOGNATURA</v>
          </cell>
          <cell r="D636" t="str">
            <v>BUSCATE</v>
          </cell>
          <cell r="E636" t="str">
            <v>Chiusa</v>
          </cell>
          <cell r="F636" t="str">
            <v>AMI OPERATION</v>
          </cell>
          <cell r="G636" t="str">
            <v>AMI FOGNATURA</v>
          </cell>
          <cell r="H636" t="str">
            <v>FOG MSTR PROGRAMMATA</v>
          </cell>
          <cell r="I636" t="str">
            <v>LABBADINI</v>
          </cell>
          <cell r="J636" t="str">
            <v>M4a</v>
          </cell>
        </row>
        <row r="637">
          <cell r="A637" t="str">
            <v>6985_29</v>
          </cell>
          <cell r="B637" t="str">
            <v>MSF Vernate - Vernate via Verdi - Rifacimento fognatura vetusta posta sotto canale irriguo non impermeabilizzato</v>
          </cell>
          <cell r="C637" t="str">
            <v>FOGNATURA</v>
          </cell>
          <cell r="D637" t="str">
            <v>VERNATE</v>
          </cell>
          <cell r="E637" t="str">
            <v>Chiusa</v>
          </cell>
          <cell r="F637" t="str">
            <v>AMI OPERATION</v>
          </cell>
          <cell r="G637" t="str">
            <v>AMI FOGNATURA</v>
          </cell>
          <cell r="H637" t="str">
            <v>FOG MSTR PROGRAMMATA</v>
          </cell>
          <cell r="I637" t="str">
            <v>LABBADINI</v>
          </cell>
          <cell r="J637" t="str">
            <v>M4a</v>
          </cell>
        </row>
        <row r="638">
          <cell r="A638" t="str">
            <v>6985_30</v>
          </cell>
          <cell r="B638" t="str">
            <v>MSF Busto Garolfo - Realizzazione pozzi perdenti</v>
          </cell>
          <cell r="C638" t="str">
            <v>FOGNATURA</v>
          </cell>
          <cell r="D638" t="str">
            <v>BUSTO GAROLFO</v>
          </cell>
          <cell r="E638" t="str">
            <v>Chiusa</v>
          </cell>
          <cell r="F638" t="str">
            <v>AMI OPERATION</v>
          </cell>
          <cell r="G638" t="str">
            <v>AMI FOGNATURA</v>
          </cell>
          <cell r="H638" t="str">
            <v>FOG MSTR PROGRAMMATA</v>
          </cell>
          <cell r="I638" t="str">
            <v>LABBADINI</v>
          </cell>
          <cell r="J638" t="str">
            <v>M4a</v>
          </cell>
        </row>
        <row r="639">
          <cell r="A639" t="str">
            <v>6985_4</v>
          </cell>
          <cell r="B639" t="str">
            <v>MSF Bollate - Bollate via Bixio - Sostituzione tubazione vetusta</v>
          </cell>
          <cell r="C639" t="str">
            <v>FOGNATURA</v>
          </cell>
          <cell r="D639" t="str">
            <v>BOLLATE</v>
          </cell>
          <cell r="E639" t="str">
            <v>Chiusa</v>
          </cell>
          <cell r="F639" t="str">
            <v>AMI OPERATION</v>
          </cell>
          <cell r="G639" t="str">
            <v>AMI FOGNATURA</v>
          </cell>
          <cell r="H639" t="str">
            <v>FOG MSTR PROGRAMMATA</v>
          </cell>
          <cell r="I639" t="str">
            <v>LABBADINI</v>
          </cell>
          <cell r="J639" t="str">
            <v>M4a</v>
          </cell>
        </row>
        <row r="640">
          <cell r="A640" t="str">
            <v>6985_6</v>
          </cell>
          <cell r="B640" t="str">
            <v>MSF Buccinasco - Buccinasco via Gorizia - Rifacimento tratto ammalorato e con scarsa pendenza</v>
          </cell>
          <cell r="C640" t="str">
            <v>FOGNATURA</v>
          </cell>
          <cell r="D640" t="str">
            <v>BUCCINASCO</v>
          </cell>
          <cell r="E640" t="str">
            <v>Chiusa</v>
          </cell>
          <cell r="F640" t="str">
            <v>AMI OPERATION</v>
          </cell>
          <cell r="G640" t="str">
            <v>AMI FOGNATURA</v>
          </cell>
          <cell r="H640" t="str">
            <v>FOG MSTR PROGRAMMATA</v>
          </cell>
          <cell r="I640" t="str">
            <v>LABBADINI</v>
          </cell>
          <cell r="J640" t="str">
            <v>M4a</v>
          </cell>
        </row>
        <row r="641">
          <cell r="A641" t="str">
            <v>6985_9</v>
          </cell>
          <cell r="B641" t="str">
            <v>MSF Cinisello Balsamo - Cinisello Balsamo via F.lli Cervi - Rifacimento tratto fognario vetusto con cedimenti</v>
          </cell>
          <cell r="C641" t="str">
            <v>FOGNATURA</v>
          </cell>
          <cell r="D641" t="str">
            <v>CINISELLO BALSAMO</v>
          </cell>
          <cell r="E641" t="str">
            <v>Chiusa</v>
          </cell>
          <cell r="F641" t="str">
            <v>AMI OPERATION</v>
          </cell>
          <cell r="G641" t="str">
            <v>AMI FOGNATURA</v>
          </cell>
          <cell r="H641" t="str">
            <v>FOG MSTR PROGRAMMATA</v>
          </cell>
          <cell r="I641" t="str">
            <v>LABBADINI</v>
          </cell>
          <cell r="J641" t="str">
            <v>M4a</v>
          </cell>
        </row>
        <row r="642">
          <cell r="A642" t="str">
            <v>6989_f3</v>
          </cell>
          <cell r="B642" t="str">
            <v>MSD - messa in sicurezza impianti di depurazione FASE 3</v>
          </cell>
          <cell r="C642" t="str">
            <v>DEPURAZIONE</v>
          </cell>
          <cell r="D642" t="str">
            <v>COMUNI VARI</v>
          </cell>
          <cell r="E642" t="str">
            <v>Chiusa</v>
          </cell>
          <cell r="F642" t="str">
            <v>AMI OPERATION</v>
          </cell>
          <cell r="G642" t="str">
            <v>AMI DEPURAZIONE</v>
          </cell>
          <cell r="H642" t="str">
            <v>DEP MSTR PROGRAMMATA</v>
          </cell>
          <cell r="I642" t="str">
            <v>SCAGLIONE</v>
          </cell>
          <cell r="J642" t="str">
            <v>ALTRO</v>
          </cell>
        </row>
        <row r="643">
          <cell r="A643">
            <v>7071</v>
          </cell>
          <cell r="B643" t="str">
            <v>lavori di realizzazione nuovo pozzo in comune di Segrate - ex area IBM</v>
          </cell>
          <cell r="C643" t="str">
            <v>ACQUEDOTTO</v>
          </cell>
          <cell r="D643" t="str">
            <v>SEGRATE</v>
          </cell>
          <cell r="E643" t="str">
            <v>Annullata</v>
          </cell>
          <cell r="F643" t="str">
            <v>CAP AREA TECNICA</v>
          </cell>
          <cell r="G643" t="str">
            <v>CAP AREA TECNICA</v>
          </cell>
          <cell r="H643" t="str">
            <v>IMPIANTI ACQUEDOTTO</v>
          </cell>
          <cell r="I643" t="str">
            <v>VENTURA</v>
          </cell>
          <cell r="J643" t="str">
            <v>M3</v>
          </cell>
        </row>
        <row r="644">
          <cell r="A644">
            <v>7077</v>
          </cell>
          <cell r="B644" t="str">
            <v xml:space="preserve">investimenti finalizzati al risparmio energetico e alla innovazione tecnologica </v>
          </cell>
          <cell r="C644" t="str">
            <v>GENERALE</v>
          </cell>
          <cell r="D644" t="str">
            <v>COMUNI VARI</v>
          </cell>
          <cell r="E644" t="str">
            <v>Chiusa</v>
          </cell>
          <cell r="F644" t="str">
            <v>OI</v>
          </cell>
          <cell r="G644" t="str">
            <v>OPERATIONAL INTELLIGENCE</v>
          </cell>
          <cell r="H644" t="str">
            <v>EFFICIENZA ENERGETICA</v>
          </cell>
          <cell r="I644" t="str">
            <v>MUZZATTI</v>
          </cell>
          <cell r="J644" t="str">
            <v>ALTRO</v>
          </cell>
        </row>
        <row r="645">
          <cell r="A645">
            <v>7120</v>
          </cell>
          <cell r="B645" t="str">
            <v>BACINO TRUCCAZZANO - Opere di rifacimento collettori consortile ed adeguamento scarichi comunali per diminuzione infiltr</v>
          </cell>
          <cell r="C645" t="str">
            <v>FOGNATURA</v>
          </cell>
          <cell r="D645" t="str">
            <v>DEPURATORE TRUCCAZZANO D'ADDA</v>
          </cell>
          <cell r="E645" t="str">
            <v>Attiva</v>
          </cell>
          <cell r="F645" t="str">
            <v>CAP AREA TECNICA</v>
          </cell>
          <cell r="G645" t="str">
            <v>CAP AREA TECNICA</v>
          </cell>
          <cell r="H645" t="str">
            <v>COLLETTORI</v>
          </cell>
          <cell r="I645" t="str">
            <v>VARGIU</v>
          </cell>
          <cell r="J645" t="str">
            <v>M4a</v>
          </cell>
        </row>
        <row r="646">
          <cell r="A646" t="str">
            <v>7120/4</v>
          </cell>
          <cell r="B646" t="str">
            <v>Piano di rimozione e smaltimento rifiuti nell'area di proprietÃ  Ricotti in Comune di Liscate</v>
          </cell>
          <cell r="C646" t="str">
            <v>FOGNATURA</v>
          </cell>
          <cell r="D646" t="str">
            <v>DEPURATORE TRUCCAZZANO D'ADDA</v>
          </cell>
          <cell r="E646" t="str">
            <v>Attiva</v>
          </cell>
          <cell r="F646" t="str">
            <v>CAP AREA TECNICA</v>
          </cell>
          <cell r="G646" t="str">
            <v>CAP AREA TECNICA</v>
          </cell>
          <cell r="H646" t="str">
            <v>VASCHE VOLANO DEPURAZIONE</v>
          </cell>
          <cell r="I646" t="str">
            <v>VENTURA</v>
          </cell>
          <cell r="J646" t="str">
            <v>M4a</v>
          </cell>
        </row>
        <row r="647">
          <cell r="A647">
            <v>7508</v>
          </cell>
          <cell r="B647" t="str">
            <v>MSA Parabiago impianto Via Don Gnocchi opere murarie</v>
          </cell>
          <cell r="C647" t="str">
            <v>ACQUEDOTTO</v>
          </cell>
          <cell r="D647" t="str">
            <v>PARABIAGO</v>
          </cell>
          <cell r="E647" t="str">
            <v>Chiusa</v>
          </cell>
          <cell r="F647" t="str">
            <v>AMI OPERATION</v>
          </cell>
          <cell r="G647" t="str">
            <v>AMI ACQUEDOTTO</v>
          </cell>
          <cell r="H647" t="str">
            <v>ACQ MSTR PROGRAMMATA</v>
          </cell>
          <cell r="I647" t="str">
            <v>SALINETTI</v>
          </cell>
          <cell r="J647" t="str">
            <v>M1</v>
          </cell>
        </row>
        <row r="648">
          <cell r="A648">
            <v>7553</v>
          </cell>
          <cell r="B648" t="str">
            <v>Interventi finalizzati al miglioramento della qualità¡¤ell'acqua distribuita (cromo, nitrati, solventi, diserbanti, inqu</v>
          </cell>
          <cell r="C648" t="str">
            <v>ACQUEDOTTO</v>
          </cell>
          <cell r="D648" t="str">
            <v>COMUNI VARI</v>
          </cell>
          <cell r="E648" t="str">
            <v>Chiusa</v>
          </cell>
          <cell r="F648" t="str">
            <v>AMI OPERATION</v>
          </cell>
          <cell r="G648" t="str">
            <v>AMI ACQUEDOTTO</v>
          </cell>
          <cell r="H648" t="str">
            <v>ACQ MSTR PROGRAMMATA</v>
          </cell>
          <cell r="I648" t="str">
            <v>SALINETTI</v>
          </cell>
          <cell r="J648" t="str">
            <v>M3</v>
          </cell>
        </row>
        <row r="649">
          <cell r="A649">
            <v>7573</v>
          </cell>
          <cell r="B649" t="str">
            <v>chiusura anello fibra cittÃ  di Milano</v>
          </cell>
          <cell r="C649" t="str">
            <v>GENERALE</v>
          </cell>
          <cell r="D649" t="str">
            <v>COMUNI VARI</v>
          </cell>
          <cell r="E649" t="str">
            <v>Chiusa</v>
          </cell>
          <cell r="F649" t="str">
            <v>IT</v>
          </cell>
          <cell r="G649" t="str">
            <v>INFORMATION TECHNOLOGY</v>
          </cell>
          <cell r="H649" t="str">
            <v>INFORMATION TECHNOLOGY</v>
          </cell>
          <cell r="I649" t="str">
            <v>TESSERA</v>
          </cell>
          <cell r="J649" t="str">
            <v>ALTRO</v>
          </cell>
        </row>
        <row r="650">
          <cell r="A650" t="str">
            <v>9020_A</v>
          </cell>
          <cell r="B650" t="str">
            <v>spese per acquisizione terreni</v>
          </cell>
          <cell r="C650" t="str">
            <v>ACQUEDOTTO</v>
          </cell>
          <cell r="D650" t="str">
            <v>COMUNI VARI</v>
          </cell>
          <cell r="E650" t="str">
            <v>Chiusa ante 2017</v>
          </cell>
          <cell r="F650" t="str">
            <v>CAP AREA TECNICA</v>
          </cell>
          <cell r="G650" t="str">
            <v>CAP AREA TECNICA</v>
          </cell>
          <cell r="H650" t="str">
            <v>PARAMETRICHE AT</v>
          </cell>
          <cell r="I650" t="str">
            <v>NON ATTRIBUITA</v>
          </cell>
          <cell r="J650" t="str">
            <v>ALTRO</v>
          </cell>
        </row>
        <row r="651">
          <cell r="A651" t="str">
            <v>9020_D</v>
          </cell>
          <cell r="B651" t="str">
            <v>spese per acquisizione terreni</v>
          </cell>
          <cell r="C651" t="str">
            <v>DEPURAZIONE</v>
          </cell>
          <cell r="D651" t="str">
            <v>COMUNI VARI</v>
          </cell>
          <cell r="E651" t="str">
            <v>Annullata</v>
          </cell>
          <cell r="F651" t="str">
            <v>CAP AREA TECNICA</v>
          </cell>
          <cell r="G651" t="str">
            <v>CAP AREA TECNICA</v>
          </cell>
          <cell r="H651" t="str">
            <v>PARAMETRICHE AT</v>
          </cell>
          <cell r="I651" t="str">
            <v>NON ATTRIBUITA</v>
          </cell>
          <cell r="J651" t="str">
            <v>ALTRO</v>
          </cell>
        </row>
        <row r="652">
          <cell r="A652" t="str">
            <v>9020_F</v>
          </cell>
          <cell r="B652" t="str">
            <v>spese per acquisizione terreni</v>
          </cell>
          <cell r="C652" t="str">
            <v>FOGNATURA</v>
          </cell>
          <cell r="D652" t="str">
            <v>COMUNI VARI</v>
          </cell>
          <cell r="E652" t="str">
            <v>Chiusa</v>
          </cell>
          <cell r="F652" t="str">
            <v>CAP AREA TECNICA</v>
          </cell>
          <cell r="G652" t="str">
            <v>CAP AREA TECNICA</v>
          </cell>
          <cell r="H652" t="str">
            <v>PARAMETRICHE AT</v>
          </cell>
          <cell r="I652" t="str">
            <v>NON ATTRIBUITA</v>
          </cell>
          <cell r="J652" t="str">
            <v>ALTRO</v>
          </cell>
        </row>
        <row r="653">
          <cell r="A653">
            <v>9027</v>
          </cell>
          <cell r="B653" t="str">
            <v>interventi urgenti sfiori anno 2018</v>
          </cell>
          <cell r="C653" t="str">
            <v>FOGNATURA</v>
          </cell>
          <cell r="D653" t="str">
            <v>COMUNI VARI</v>
          </cell>
          <cell r="E653" t="str">
            <v>Attiva</v>
          </cell>
          <cell r="F653" t="str">
            <v>CAP AREA TECNICA</v>
          </cell>
          <cell r="G653" t="str">
            <v>CAP AREA TECNICA</v>
          </cell>
          <cell r="H653" t="str">
            <v>RETI FOGNATURA</v>
          </cell>
          <cell r="I653" t="str">
            <v>VARGIU</v>
          </cell>
          <cell r="J653" t="str">
            <v>M4b</v>
          </cell>
        </row>
        <row r="654">
          <cell r="A654" t="str">
            <v>9027_4</v>
          </cell>
          <cell r="B654" t="str">
            <v>Rifacimento reti fognaria in Via Moro e altre  in Comune di San Donato Milanese con recapito finale alla depurazione</v>
          </cell>
          <cell r="C654" t="str">
            <v>FOGNATURA</v>
          </cell>
          <cell r="D654" t="str">
            <v>SAN DONATO MILANESE</v>
          </cell>
          <cell r="E654" t="str">
            <v>Attiva</v>
          </cell>
          <cell r="F654" t="str">
            <v>CAP AREA TECNICA</v>
          </cell>
          <cell r="G654" t="str">
            <v>CAP AREA TECNICA</v>
          </cell>
          <cell r="H654" t="str">
            <v>RETI FOGNATURA</v>
          </cell>
          <cell r="I654" t="str">
            <v>VARGIU</v>
          </cell>
          <cell r="J654" t="str">
            <v>M4b</v>
          </cell>
        </row>
        <row r="655">
          <cell r="A655" t="str">
            <v>9027_AMI</v>
          </cell>
          <cell r="B655" t="str">
            <v>MSF Parametrica Amiacque - Adeguamento sfioratori</v>
          </cell>
          <cell r="C655" t="str">
            <v>FOGNATURA</v>
          </cell>
          <cell r="D655" t="str">
            <v>COMUNI VARI</v>
          </cell>
          <cell r="E655" t="str">
            <v>Chiusa</v>
          </cell>
          <cell r="F655" t="str">
            <v>CAP AREA TECNICA</v>
          </cell>
          <cell r="G655" t="str">
            <v>CAP AREA TECNICA</v>
          </cell>
          <cell r="H655" t="str">
            <v>RETI FOGNATURA</v>
          </cell>
          <cell r="I655" t="str">
            <v>VARGIU</v>
          </cell>
          <cell r="J655" t="str">
            <v>M4b</v>
          </cell>
        </row>
        <row r="656">
          <cell r="A656" t="str">
            <v>9027_AMI_BIS</v>
          </cell>
          <cell r="B656" t="str">
            <v>MSF Parametrica Amiacque - Normalizzazione scarichi fognari</v>
          </cell>
          <cell r="C656" t="str">
            <v>FOGNATURA</v>
          </cell>
          <cell r="D656" t="str">
            <v>COMUNI VARI</v>
          </cell>
          <cell r="E656" t="str">
            <v>Chiusa</v>
          </cell>
          <cell r="F656" t="str">
            <v>CAP AREA TECNICA</v>
          </cell>
          <cell r="G656" t="str">
            <v>CAP AREA TECNICA</v>
          </cell>
          <cell r="H656" t="str">
            <v>RETI FOGNATURA</v>
          </cell>
          <cell r="I656" t="str">
            <v>VARGIU</v>
          </cell>
          <cell r="J656" t="str">
            <v>M4b</v>
          </cell>
        </row>
        <row r="657">
          <cell r="A657">
            <v>9028</v>
          </cell>
          <cell r="B657" t="str">
            <v>interventi urgenti normalizzazione sfiori</v>
          </cell>
          <cell r="C657" t="str">
            <v>FOGNATURA</v>
          </cell>
          <cell r="D657" t="str">
            <v>COMUNI VARI</v>
          </cell>
          <cell r="E657" t="str">
            <v>Attiva</v>
          </cell>
          <cell r="F657" t="str">
            <v>CAP AREA TECNICA</v>
          </cell>
          <cell r="G657" t="str">
            <v>CAP AREA TECNICA</v>
          </cell>
          <cell r="H657" t="str">
            <v>RETI FOGNATURA</v>
          </cell>
          <cell r="I657" t="str">
            <v>VARGIU</v>
          </cell>
          <cell r="J657" t="str">
            <v>M4b</v>
          </cell>
        </row>
        <row r="658">
          <cell r="A658">
            <v>9031</v>
          </cell>
          <cell r="B658" t="str">
            <v>Adeguamento e/o potenziamento vasche di volanizzazione al servizio di infrastrutture fognarie</v>
          </cell>
          <cell r="C658" t="str">
            <v>FOGNATURA</v>
          </cell>
          <cell r="D658" t="str">
            <v>COMUNI VARI</v>
          </cell>
          <cell r="E658" t="str">
            <v>Attiva</v>
          </cell>
          <cell r="F658" t="str">
            <v>CAP AREA TECNICA</v>
          </cell>
          <cell r="G658" t="str">
            <v>CAP AREA TECNICA</v>
          </cell>
          <cell r="H658" t="str">
            <v>VASCHE VOLANO</v>
          </cell>
          <cell r="I658" t="str">
            <v>VARGIU</v>
          </cell>
          <cell r="J658" t="str">
            <v>M4b</v>
          </cell>
        </row>
        <row r="659">
          <cell r="A659">
            <v>9037</v>
          </cell>
          <cell r="B659" t="str">
            <v>MSD  Parametrica Amiacque -impianti depurazione CMM</v>
          </cell>
          <cell r="C659" t="str">
            <v>DEPURAZIONE</v>
          </cell>
          <cell r="D659" t="str">
            <v>COMUNI VARI</v>
          </cell>
          <cell r="E659" t="str">
            <v>Chiusa</v>
          </cell>
          <cell r="F659" t="str">
            <v>AMI OPERATION</v>
          </cell>
          <cell r="G659" t="str">
            <v>AMI DEPURAZIONE</v>
          </cell>
          <cell r="H659" t="str">
            <v>DEP MSTR PROGRAMMATA</v>
          </cell>
          <cell r="I659" t="str">
            <v>SCAGLIONE</v>
          </cell>
          <cell r="J659" t="str">
            <v>M6</v>
          </cell>
        </row>
        <row r="660">
          <cell r="A660" t="str">
            <v>9037_10</v>
          </cell>
          <cell r="B660" t="str">
            <v>MODIFICA NASTRO TRASPORTATORE VAGLIO GRIGLIE GROSSOLANE INSTALLAZIONE NUOVO COMPATTTATORE</v>
          </cell>
          <cell r="C660" t="str">
            <v>DEPURAZIONE</v>
          </cell>
          <cell r="D660" t="str">
            <v>DEPURATORE SAN GIULIANO MILANESE EST</v>
          </cell>
          <cell r="E660" t="str">
            <v>Chiusa</v>
          </cell>
          <cell r="F660" t="str">
            <v>AMI OPERATION</v>
          </cell>
          <cell r="G660" t="str">
            <v>AMI DEPURAZIONE</v>
          </cell>
          <cell r="H660" t="str">
            <v>DEP MSTR PROGRAMMATA</v>
          </cell>
          <cell r="I660" t="str">
            <v>SCAGLIONE</v>
          </cell>
          <cell r="J660" t="str">
            <v>M5</v>
          </cell>
        </row>
        <row r="661">
          <cell r="A661" t="str">
            <v>9037_13</v>
          </cell>
          <cell r="B661" t="str">
            <v>RIFACIMENTO DISTRIBUZIONE ARIA DISSABBIATORE</v>
          </cell>
          <cell r="C661" t="str">
            <v>DEPURAZIONE</v>
          </cell>
          <cell r="D661" t="str">
            <v>DEPURATORE SAN GIULIANO MILANESE OVEST</v>
          </cell>
          <cell r="E661" t="str">
            <v>Chiusa</v>
          </cell>
          <cell r="F661" t="str">
            <v>AMI OPERATION</v>
          </cell>
          <cell r="G661" t="str">
            <v>AMI DEPURAZIONE</v>
          </cell>
          <cell r="H661" t="str">
            <v>DEP MSTR PROGRAMMATA</v>
          </cell>
          <cell r="I661" t="str">
            <v>SCAGLIONE</v>
          </cell>
          <cell r="J661" t="str">
            <v>M6</v>
          </cell>
        </row>
        <row r="662">
          <cell r="A662" t="str">
            <v>9037_14</v>
          </cell>
          <cell r="B662" t="str">
            <v>MANUTENZIONE STRAORDINARIA SEDIMENTATORE SECONDARIO 2</v>
          </cell>
          <cell r="C662" t="str">
            <v>DEPURAZIONE</v>
          </cell>
          <cell r="D662" t="str">
            <v>DEPURATORE SAN GIULIANO MILANESE OVEST</v>
          </cell>
          <cell r="E662" t="str">
            <v>Chiusa</v>
          </cell>
          <cell r="F662" t="str">
            <v>AMI OPERATION</v>
          </cell>
          <cell r="G662" t="str">
            <v>AMI DEPURAZIONE</v>
          </cell>
          <cell r="H662" t="str">
            <v>DEP MSTR PROGRAMMATA</v>
          </cell>
          <cell r="I662" t="str">
            <v>SCAGLIONE</v>
          </cell>
          <cell r="J662" t="str">
            <v>M6</v>
          </cell>
        </row>
        <row r="663">
          <cell r="A663" t="str">
            <v>9037_20</v>
          </cell>
          <cell r="B663" t="str">
            <v>realizzazione linee elettriche di alimentazione dedicate per ciascun quadro elettrico del comparto disidratazione(ad ogg</v>
          </cell>
          <cell r="C663" t="str">
            <v>DEPURAZIONE</v>
          </cell>
          <cell r="D663" t="str">
            <v>DEPURATORE ASSAGO</v>
          </cell>
          <cell r="E663" t="str">
            <v>Chiusa</v>
          </cell>
          <cell r="F663" t="str">
            <v>AMI OPERATION</v>
          </cell>
          <cell r="G663" t="str">
            <v>AMI DEPURAZIONE</v>
          </cell>
          <cell r="H663" t="str">
            <v>DEP MSTR PROGRAMMATA</v>
          </cell>
          <cell r="I663" t="str">
            <v>SCAGLIONE</v>
          </cell>
          <cell r="J663" t="str">
            <v>M6</v>
          </cell>
        </row>
        <row r="664">
          <cell r="A664" t="str">
            <v>9037_23</v>
          </cell>
          <cell r="B664" t="str">
            <v>piping surnatanti sedimentatori primari e finali (num 5) (attualmente spurghiamo periodicamente i pozzetti)</v>
          </cell>
          <cell r="C664" t="str">
            <v>DEPURAZIONE</v>
          </cell>
          <cell r="D664" t="str">
            <v>DEPURATORE BINASCO</v>
          </cell>
          <cell r="E664" t="str">
            <v>Chiusa</v>
          </cell>
          <cell r="F664" t="str">
            <v>AMI OPERATION</v>
          </cell>
          <cell r="G664" t="str">
            <v>AMI DEPURAZIONE</v>
          </cell>
          <cell r="H664" t="str">
            <v>DEP MSTR PROGRAMMATA</v>
          </cell>
          <cell r="I664" t="str">
            <v>SCAGLIONE</v>
          </cell>
          <cell r="J664" t="str">
            <v>M5</v>
          </cell>
        </row>
        <row r="665">
          <cell r="A665" t="str">
            <v>9037_25</v>
          </cell>
          <cell r="B665" t="str">
            <v>manutenzione sedimentatori finali (num 2) carri ponte e platea</v>
          </cell>
          <cell r="C665" t="str">
            <v>DEPURAZIONE</v>
          </cell>
          <cell r="D665" t="str">
            <v>DEPURATORE CALVIGNASCO</v>
          </cell>
          <cell r="E665" t="str">
            <v>Chiusa</v>
          </cell>
          <cell r="F665" t="str">
            <v>AMI OPERATION</v>
          </cell>
          <cell r="G665" t="str">
            <v>AMI DEPURAZIONE</v>
          </cell>
          <cell r="H665" t="str">
            <v>DEP MSTR PROGRAMMATA</v>
          </cell>
          <cell r="I665" t="str">
            <v>SCAGLIONE</v>
          </cell>
          <cell r="J665" t="str">
            <v>M5</v>
          </cell>
        </row>
        <row r="666">
          <cell r="A666" t="str">
            <v>9037_3</v>
          </cell>
          <cell r="B666" t="str">
            <v>Pompa dosatrice reagenti, cloruro ferrico e acido peracetico</v>
          </cell>
          <cell r="C666" t="str">
            <v>DEPURAZIONE</v>
          </cell>
          <cell r="D666" t="str">
            <v>DEPURATORE ROZZANO</v>
          </cell>
          <cell r="E666" t="str">
            <v>Chiusa</v>
          </cell>
          <cell r="F666" t="str">
            <v>AMI OPERATION</v>
          </cell>
          <cell r="G666" t="str">
            <v>AMI DEPURAZIONE</v>
          </cell>
          <cell r="H666" t="str">
            <v>DEP MSTR PROGRAMMATA</v>
          </cell>
          <cell r="I666" t="str">
            <v>SCAGLIONE</v>
          </cell>
          <cell r="J666" t="str">
            <v>M6</v>
          </cell>
        </row>
        <row r="667">
          <cell r="A667" t="str">
            <v>9037_30</v>
          </cell>
          <cell r="B667" t="str">
            <v>sostituzione colee trasferimeto vaglio</v>
          </cell>
          <cell r="C667" t="str">
            <v>DEPURAZIONE</v>
          </cell>
          <cell r="D667" t="str">
            <v>DEPURATORE BRESSO</v>
          </cell>
          <cell r="E667" t="str">
            <v>Chiusa</v>
          </cell>
          <cell r="F667" t="str">
            <v>AMI OPERATION</v>
          </cell>
          <cell r="G667" t="str">
            <v>AMI DEPURAZIONE</v>
          </cell>
          <cell r="H667" t="str">
            <v>DEP MSTR PROGRAMMATA</v>
          </cell>
          <cell r="I667" t="str">
            <v>SCAGLIONE</v>
          </cell>
          <cell r="J667" t="str">
            <v>M5</v>
          </cell>
        </row>
        <row r="668">
          <cell r="A668" t="str">
            <v>9037_31</v>
          </cell>
          <cell r="B668" t="str">
            <v>compattatori a coclea per  movimentazionevaglio scarIco grilgie grossolane</v>
          </cell>
          <cell r="C668" t="str">
            <v>DEPURAZIONE</v>
          </cell>
          <cell r="D668" t="str">
            <v>DEPURATORE BAREGGIO</v>
          </cell>
          <cell r="E668" t="str">
            <v>Chiusa</v>
          </cell>
          <cell r="F668" t="str">
            <v>AMI OPERATION</v>
          </cell>
          <cell r="G668" t="str">
            <v>AMI DEPURAZIONE</v>
          </cell>
          <cell r="H668" t="str">
            <v>DEP MSTR PROGRAMMATA</v>
          </cell>
          <cell r="I668" t="str">
            <v>SCAGLIONE</v>
          </cell>
          <cell r="J668" t="str">
            <v>M5</v>
          </cell>
        </row>
        <row r="669">
          <cell r="A669" t="str">
            <v>9037_32</v>
          </cell>
          <cell r="B669" t="str">
            <v>Manutenzione strordinaria linee biogas sostituzione valvole</v>
          </cell>
          <cell r="C669" t="str">
            <v>DEPURAZIONE</v>
          </cell>
          <cell r="D669" t="str">
            <v>DEPURATORE BAREGGIO</v>
          </cell>
          <cell r="E669" t="str">
            <v>Chiusa</v>
          </cell>
          <cell r="F669" t="str">
            <v>AMI OPERATION</v>
          </cell>
          <cell r="G669" t="str">
            <v>AMI DEPURAZIONE</v>
          </cell>
          <cell r="H669" t="str">
            <v>DEP MSTR PROGRAMMATA</v>
          </cell>
          <cell r="I669" t="str">
            <v>SCAGLIONE</v>
          </cell>
          <cell r="J669" t="str">
            <v>M5</v>
          </cell>
        </row>
        <row r="670">
          <cell r="A670" t="str">
            <v>9037_38</v>
          </cell>
          <cell r="B670" t="str">
            <v>Sostituzione coclee trasporto fanghi disidratati con coclee brandeggianti</v>
          </cell>
          <cell r="C670" t="str">
            <v>DEPURAZIONE</v>
          </cell>
          <cell r="D670" t="str">
            <v>DEPURATORE CANEGRATE</v>
          </cell>
          <cell r="E670" t="str">
            <v>Chiusa</v>
          </cell>
          <cell r="F670" t="str">
            <v>AMI OPERATION</v>
          </cell>
          <cell r="G670" t="str">
            <v>AMI DEPURAZIONE</v>
          </cell>
          <cell r="H670" t="str">
            <v>DEP MSTR PROGRAMMATA</v>
          </cell>
          <cell r="I670" t="str">
            <v>SCAGLIONE</v>
          </cell>
          <cell r="J670" t="str">
            <v>M5</v>
          </cell>
        </row>
        <row r="671">
          <cell r="A671" t="str">
            <v>9037_48</v>
          </cell>
          <cell r="B671" t="str">
            <v>Sedimentazione primaria - grassi/flottati. Revisione sistema per migliorare estrazione materiale galleggiante</v>
          </cell>
          <cell r="C671" t="str">
            <v>DEPURAZIONE</v>
          </cell>
          <cell r="D671" t="str">
            <v>DEPURATORE SESTO SAN GIOVANNI</v>
          </cell>
          <cell r="E671" t="str">
            <v>Chiusa</v>
          </cell>
          <cell r="F671" t="str">
            <v>AMI OPERATION</v>
          </cell>
          <cell r="G671" t="str">
            <v>AMI DEPURAZIONE</v>
          </cell>
          <cell r="H671" t="str">
            <v>DEP MSTR PROGRAMMATA</v>
          </cell>
          <cell r="I671" t="str">
            <v>SCAGLIONE</v>
          </cell>
          <cell r="J671" t="str">
            <v>M5</v>
          </cell>
        </row>
        <row r="672">
          <cell r="A672" t="str">
            <v>9037_9</v>
          </cell>
          <cell r="B672" t="str">
            <v>MODIFICA POSIZIONAMENTO  POMPE ESTRAZIONE FANGHI STABILIZZATI SUL FONDO VASCA</v>
          </cell>
          <cell r="C672" t="str">
            <v>DEPURAZIONE</v>
          </cell>
          <cell r="D672" t="str">
            <v>DEPURATORE BASIGLIO</v>
          </cell>
          <cell r="E672" t="str">
            <v>Annullata</v>
          </cell>
          <cell r="F672" t="str">
            <v>AMI OPERATION</v>
          </cell>
          <cell r="G672" t="str">
            <v>AMI DEPURAZIONE</v>
          </cell>
          <cell r="H672" t="str">
            <v>DEP MSTR PROGRAMMATA</v>
          </cell>
          <cell r="I672" t="str">
            <v>SCAGLIONE</v>
          </cell>
          <cell r="J672" t="str">
            <v>M5</v>
          </cell>
        </row>
        <row r="673">
          <cell r="A673" t="str">
            <v>9038_5</v>
          </cell>
          <cell r="B673" t="str">
            <v>MSF Segrate Rifacimento tratto di fognatura mista</v>
          </cell>
          <cell r="C673" t="str">
            <v>FOGNATURA</v>
          </cell>
          <cell r="D673" t="str">
            <v>SEGRATE</v>
          </cell>
          <cell r="E673" t="str">
            <v>Chiusa</v>
          </cell>
          <cell r="F673" t="str">
            <v>AMI OPERATION</v>
          </cell>
          <cell r="G673" t="str">
            <v>AMI FOGNATURA</v>
          </cell>
          <cell r="H673" t="str">
            <v>FOG MSTR PROGRAMMATA</v>
          </cell>
          <cell r="I673" t="str">
            <v>LABBADINI</v>
          </cell>
          <cell r="J673" t="str">
            <v>M4a</v>
          </cell>
        </row>
        <row r="674">
          <cell r="A674">
            <v>9043</v>
          </cell>
          <cell r="B674" t="str">
            <v>MSD  Parametrica Amiacque -impianti depurazione interambito</v>
          </cell>
          <cell r="C674" t="str">
            <v>DEPURAZIONE</v>
          </cell>
          <cell r="D674" t="str">
            <v>COMUNI VARI</v>
          </cell>
          <cell r="E674" t="str">
            <v>Chiusa</v>
          </cell>
          <cell r="F674" t="str">
            <v>AMI OPERATION</v>
          </cell>
          <cell r="G674" t="str">
            <v>AMI DEPURAZIONE</v>
          </cell>
          <cell r="H674" t="str">
            <v>DEP MSTR PROGRAMMATA</v>
          </cell>
          <cell r="I674" t="str">
            <v>SCAGLIONE</v>
          </cell>
          <cell r="J674" t="str">
            <v>M6</v>
          </cell>
        </row>
        <row r="675">
          <cell r="A675" t="str">
            <v>9043_10</v>
          </cell>
          <cell r="B675" t="str">
            <v>Svuotamento Linea 1, trattamenti conservativi carroponte primario S05A, sostituzione Q.E. locale, sostituzione ruote tra</v>
          </cell>
          <cell r="C675" t="str">
            <v>DEPURAZIONE</v>
          </cell>
          <cell r="D675" t="str">
            <v>DEPURATORE CASSANO D'ADDA</v>
          </cell>
          <cell r="E675" t="str">
            <v>Chiusa</v>
          </cell>
          <cell r="F675" t="str">
            <v>AMI OPERATION</v>
          </cell>
          <cell r="G675" t="str">
            <v>AMI DEPURAZIONE</v>
          </cell>
          <cell r="H675" t="str">
            <v>DEP MSTR PROGRAMMATA</v>
          </cell>
          <cell r="I675" t="str">
            <v>SCAGLIONE</v>
          </cell>
          <cell r="J675" t="str">
            <v>M6</v>
          </cell>
        </row>
        <row r="676">
          <cell r="A676" t="str">
            <v>9043_11</v>
          </cell>
          <cell r="B676" t="str">
            <v>RIFACIMENTO IMPIANTO DOSAGGIO CLORURO</v>
          </cell>
          <cell r="C676" t="str">
            <v>DEPURAZIONE</v>
          </cell>
          <cell r="D676" t="str">
            <v>DEPURATORE TRUCCAZZANO D'ADDA</v>
          </cell>
          <cell r="E676" t="str">
            <v>Chiusa</v>
          </cell>
          <cell r="F676" t="str">
            <v>AMI OPERATION</v>
          </cell>
          <cell r="G676" t="str">
            <v>AMI DEPURAZIONE</v>
          </cell>
          <cell r="H676" t="str">
            <v>DEP MSTR PROGRAMMATA</v>
          </cell>
          <cell r="I676" t="str">
            <v>SCAGLIONE</v>
          </cell>
          <cell r="J676" t="str">
            <v>M6</v>
          </cell>
        </row>
        <row r="677">
          <cell r="A677" t="str">
            <v>9043_12</v>
          </cell>
          <cell r="B677" t="str">
            <v>RIPRISTINO CARROPONTE E AUTOMATISMO PRIMARIO (ORA FUORI SERVIZIO)</v>
          </cell>
          <cell r="C677" t="str">
            <v>DEPURAZIONE</v>
          </cell>
          <cell r="D677" t="str">
            <v>DEPURATORE TRUCCAZZANO D'ADDA</v>
          </cell>
          <cell r="E677" t="str">
            <v>Chiusa</v>
          </cell>
          <cell r="F677" t="str">
            <v>AMI OPERATION</v>
          </cell>
          <cell r="G677" t="str">
            <v>AMI DEPURAZIONE</v>
          </cell>
          <cell r="H677" t="str">
            <v>DEP MSTR PROGRAMMATA</v>
          </cell>
          <cell r="I677" t="str">
            <v>SCAGLIONE</v>
          </cell>
          <cell r="J677" t="str">
            <v>M6</v>
          </cell>
        </row>
        <row r="678">
          <cell r="A678" t="str">
            <v>9043_13</v>
          </cell>
          <cell r="B678" t="str">
            <v>GRIGLIIA BY-PASS:GRUPPO ELETTROGENO,MODIFICHE ELEVAZIONE IN MANUALE</v>
          </cell>
          <cell r="C678" t="str">
            <v>DEPURAZIONE</v>
          </cell>
          <cell r="D678" t="str">
            <v>DEPURATORE TRUCCAZZANO D'ADDA</v>
          </cell>
          <cell r="E678" t="str">
            <v>Annullata</v>
          </cell>
          <cell r="F678" t="str">
            <v>AMI OPERATION</v>
          </cell>
          <cell r="G678" t="str">
            <v>AMI DEPURAZIONE</v>
          </cell>
          <cell r="H678" t="str">
            <v>DEP MSTR PROGRAMMATA</v>
          </cell>
          <cell r="I678" t="str">
            <v>SCAGLIONE</v>
          </cell>
          <cell r="J678" t="str">
            <v>M6</v>
          </cell>
        </row>
        <row r="679">
          <cell r="A679" t="str">
            <v>9043_14</v>
          </cell>
          <cell r="B679" t="str">
            <v>RIMESSA IN ESERCIZIO VASCA EQUALIZZAZIONE (ACQUISTO DI 2 POMPE DI RILANCIO,ACQUISTO O MANUTENZIONE DEI MIXER)</v>
          </cell>
          <cell r="C679" t="str">
            <v>DEPURAZIONE</v>
          </cell>
          <cell r="D679" t="str">
            <v>DEPURATORE TRUCCAZZANO D'ADDA</v>
          </cell>
          <cell r="E679" t="str">
            <v>Chiusa</v>
          </cell>
          <cell r="F679" t="str">
            <v>AMI OPERATION</v>
          </cell>
          <cell r="G679" t="str">
            <v>AMI DEPURAZIONE</v>
          </cell>
          <cell r="H679" t="str">
            <v>DEP MSTR PROGRAMMATA</v>
          </cell>
          <cell r="I679" t="str">
            <v>SCAGLIONE</v>
          </cell>
          <cell r="J679" t="str">
            <v>M6</v>
          </cell>
        </row>
        <row r="680">
          <cell r="A680" t="str">
            <v>9043_16</v>
          </cell>
          <cell r="B680" t="str">
            <v>SOSTITUZIONE FILTRI A GHIAIA LINEA BIOGAS</v>
          </cell>
          <cell r="C680" t="str">
            <v>DEPURAZIONE</v>
          </cell>
          <cell r="D680" t="str">
            <v>DEPURATORE TRUCCAZZANO D'ADDA</v>
          </cell>
          <cell r="E680" t="str">
            <v>Chiusa</v>
          </cell>
          <cell r="F680" t="str">
            <v>AMI OPERATION</v>
          </cell>
          <cell r="G680" t="str">
            <v>AMI DEPURAZIONE</v>
          </cell>
          <cell r="H680" t="str">
            <v>DEP MSTR PROGRAMMATA</v>
          </cell>
          <cell r="I680" t="str">
            <v>SCAGLIONE</v>
          </cell>
          <cell r="J680" t="str">
            <v>M5</v>
          </cell>
        </row>
        <row r="681">
          <cell r="A681" t="str">
            <v>9043_3</v>
          </cell>
          <cell r="B681" t="str">
            <v>Control sludge</v>
          </cell>
          <cell r="C681" t="str">
            <v>DEPURAZIONE</v>
          </cell>
          <cell r="D681" t="str">
            <v>DEPURATORE PERO</v>
          </cell>
          <cell r="E681" t="str">
            <v>Chiusa</v>
          </cell>
          <cell r="F681" t="str">
            <v>AMI OPERATION</v>
          </cell>
          <cell r="G681" t="str">
            <v>AMI DEPURAZIONE</v>
          </cell>
          <cell r="H681" t="str">
            <v>DEP MSTR PROGRAMMATA</v>
          </cell>
          <cell r="I681" t="str">
            <v>SCAGLIONE</v>
          </cell>
          <cell r="J681" t="str">
            <v>M6</v>
          </cell>
        </row>
        <row r="682">
          <cell r="A682" t="str">
            <v>9043_6</v>
          </cell>
          <cell r="B682" t="str">
            <v>Revisione paratoie arrivo reflui linea 1 e relative motorizzazioni</v>
          </cell>
          <cell r="C682" t="str">
            <v>DEPURAZIONE</v>
          </cell>
          <cell r="D682" t="str">
            <v>DEPURATORE PESCHIERA BORROMEO</v>
          </cell>
          <cell r="E682" t="str">
            <v>Chiusa</v>
          </cell>
          <cell r="F682" t="str">
            <v>AMI OPERATION</v>
          </cell>
          <cell r="G682" t="str">
            <v>AMI DEPURAZIONE</v>
          </cell>
          <cell r="H682" t="str">
            <v>DEP MSTR PROGRAMMATA</v>
          </cell>
          <cell r="I682" t="str">
            <v>SCAGLIONE</v>
          </cell>
          <cell r="J682" t="str">
            <v>M6</v>
          </cell>
        </row>
        <row r="683">
          <cell r="A683" t="str">
            <v>9043_7</v>
          </cell>
          <cell r="B683" t="str">
            <v>Desolforatori biologici biogas</v>
          </cell>
          <cell r="C683" t="str">
            <v>DEPURAZIONE</v>
          </cell>
          <cell r="D683" t="str">
            <v>DEPURATORE PESCHIERA BORROMEO</v>
          </cell>
          <cell r="E683" t="str">
            <v>Chiusa</v>
          </cell>
          <cell r="F683" t="str">
            <v>AMI OPERATION</v>
          </cell>
          <cell r="G683" t="str">
            <v>AMI DEPURAZIONE</v>
          </cell>
          <cell r="H683" t="str">
            <v>DEP MSTR PROGRAMMATA</v>
          </cell>
          <cell r="I683" t="str">
            <v>SCAGLIONE</v>
          </cell>
          <cell r="J683" t="str">
            <v>M5</v>
          </cell>
        </row>
        <row r="684">
          <cell r="A684" t="str">
            <v>9043_8</v>
          </cell>
          <cell r="B684" t="str">
            <v>Manutenzione straordinaria/implementazione strumentazione biofor</v>
          </cell>
          <cell r="C684" t="str">
            <v>DEPURAZIONE</v>
          </cell>
          <cell r="D684" t="str">
            <v>DEPURATORE PESCHIERA BORROMEO</v>
          </cell>
          <cell r="E684" t="str">
            <v>Chiusa</v>
          </cell>
          <cell r="F684" t="str">
            <v>AMI OPERATION</v>
          </cell>
          <cell r="G684" t="str">
            <v>AMI DEPURAZIONE</v>
          </cell>
          <cell r="H684" t="str">
            <v>DEP MSTR PROGRAMMATA</v>
          </cell>
          <cell r="I684" t="str">
            <v>SCAGLIONE</v>
          </cell>
          <cell r="J684" t="str">
            <v>M6</v>
          </cell>
        </row>
        <row r="685">
          <cell r="A685" t="str">
            <v>9046_2</v>
          </cell>
          <cell r="B685" t="str">
            <v>INZAGO - POZZUOLO - Interconnessione rete idrica Inzago - Pozzuolo M.</v>
          </cell>
          <cell r="C685" t="str">
            <v>ACQUEDOTTO</v>
          </cell>
          <cell r="D685" t="str">
            <v>INZAGO POZZUOLO MARTESANA</v>
          </cell>
          <cell r="E685" t="str">
            <v>Attiva</v>
          </cell>
          <cell r="F685" t="str">
            <v>CAP AREA TECNICA</v>
          </cell>
          <cell r="G685" t="str">
            <v>CAP AREA TECNICA</v>
          </cell>
          <cell r="H685" t="str">
            <v>RETI ACQUEDOTTO</v>
          </cell>
          <cell r="I685" t="str">
            <v>VENTURA</v>
          </cell>
          <cell r="J685" t="str">
            <v>M3</v>
          </cell>
        </row>
        <row r="686">
          <cell r="A686" t="str">
            <v>9046_3</v>
          </cell>
          <cell r="B686" t="str">
            <v>Vizzolo P. - Potenziamento rete da impianto serbatoio Fraz. Sarmazzano a impianto Via Per Melegnano</v>
          </cell>
          <cell r="C686" t="str">
            <v>ACQUEDOTTO</v>
          </cell>
          <cell r="D686" t="str">
            <v>VIZZOLO PREDABISSI</v>
          </cell>
          <cell r="E686" t="str">
            <v>Chiusa</v>
          </cell>
          <cell r="F686" t="str">
            <v>CAP AREA TECNICA</v>
          </cell>
          <cell r="G686" t="str">
            <v>CAP AREA TECNICA</v>
          </cell>
          <cell r="H686" t="str">
            <v>RETI ACQUEDOTTO</v>
          </cell>
          <cell r="I686" t="str">
            <v>VENTURA</v>
          </cell>
          <cell r="J686" t="str">
            <v>M2</v>
          </cell>
        </row>
        <row r="687">
          <cell r="A687" t="str">
            <v>9046_4</v>
          </cell>
          <cell r="B687" t="str">
            <v>Pozzuolo M. - Truccazzano - Interconnessione rete idrica Frazione Albignano con Frazione Trecelle</v>
          </cell>
          <cell r="C687" t="str">
            <v>ACQUEDOTTO</v>
          </cell>
          <cell r="D687" t="str">
            <v>POZZUOLO MARTESANA TRUCCAZZANO</v>
          </cell>
          <cell r="E687" t="str">
            <v>Chiusa</v>
          </cell>
          <cell r="F687" t="str">
            <v>CAP AREA TECNICA</v>
          </cell>
          <cell r="G687" t="str">
            <v>CAP AREA TECNICA</v>
          </cell>
          <cell r="H687" t="str">
            <v>RETI ACQUEDOTTO</v>
          </cell>
          <cell r="I687" t="str">
            <v>VENTURA</v>
          </cell>
          <cell r="J687" t="str">
            <v>M3</v>
          </cell>
        </row>
        <row r="688">
          <cell r="A688">
            <v>9048</v>
          </cell>
          <cell r="B688" t="str">
            <v>MSF parametrica Amiacque - reti fognarie ambito Milano</v>
          </cell>
          <cell r="C688" t="str">
            <v>FOGNATURA</v>
          </cell>
          <cell r="D688" t="str">
            <v>COMUNI VARI</v>
          </cell>
          <cell r="E688" t="str">
            <v>Attiva</v>
          </cell>
          <cell r="F688" t="str">
            <v>AMI OPERATION</v>
          </cell>
          <cell r="G688" t="str">
            <v>AMI FOGNATURA</v>
          </cell>
          <cell r="H688" t="str">
            <v>FOG MSTR PROGRAMMATA</v>
          </cell>
          <cell r="I688" t="str">
            <v>LABBADINI</v>
          </cell>
          <cell r="J688" t="str">
            <v>M4a</v>
          </cell>
        </row>
        <row r="689">
          <cell r="A689" t="str">
            <v>9053_5</v>
          </cell>
          <cell r="B689" t="str">
            <v>MSD - Manutenzione straordinaria programmata - Impianto di San Colombano al Lambro</v>
          </cell>
          <cell r="C689" t="str">
            <v>DEPURAZIONE</v>
          </cell>
          <cell r="D689" t="str">
            <v>DEPURATORE SAN COLOMBANO AL LAMBRO</v>
          </cell>
          <cell r="E689" t="str">
            <v>Chiusa</v>
          </cell>
          <cell r="F689" t="str">
            <v>AMI OPERATION</v>
          </cell>
          <cell r="G689" t="str">
            <v>AMI DEPURAZIONE</v>
          </cell>
          <cell r="H689" t="str">
            <v>DEP MSTR PROGRAMMATA</v>
          </cell>
          <cell r="I689" t="str">
            <v>SCAGLIONE</v>
          </cell>
          <cell r="J689" t="str">
            <v>M6</v>
          </cell>
        </row>
        <row r="690">
          <cell r="A690">
            <v>9057</v>
          </cell>
          <cell r="B690" t="str">
            <v>adeguamento palazzina uffici Assago</v>
          </cell>
          <cell r="C690" t="str">
            <v>GENERALE</v>
          </cell>
          <cell r="D690" t="str">
            <v>ASSAGO</v>
          </cell>
          <cell r="E690" t="str">
            <v>Chiusa</v>
          </cell>
          <cell r="F690" t="str">
            <v>SEDI SECURITY E VARIE</v>
          </cell>
          <cell r="G690" t="str">
            <v>SEDI E SECURITY</v>
          </cell>
          <cell r="H690" t="str">
            <v>SEDI</v>
          </cell>
          <cell r="I690" t="str">
            <v>PIROLO</v>
          </cell>
          <cell r="J690" t="str">
            <v>ALTRO</v>
          </cell>
        </row>
        <row r="691">
          <cell r="A691">
            <v>9060</v>
          </cell>
          <cell r="B691" t="str">
            <v>adeguamento palazzina uffici Bresso</v>
          </cell>
          <cell r="C691" t="str">
            <v>GENERALE</v>
          </cell>
          <cell r="D691" t="str">
            <v>DEPURATORE BRESSO</v>
          </cell>
          <cell r="E691" t="str">
            <v>Chiusa</v>
          </cell>
          <cell r="F691" t="str">
            <v>SEDI SECURITY E VARIE</v>
          </cell>
          <cell r="G691" t="str">
            <v>SEDI E SECURITY</v>
          </cell>
          <cell r="H691" t="str">
            <v>SEDI</v>
          </cell>
          <cell r="I691" t="str">
            <v>PIROLO</v>
          </cell>
          <cell r="J691" t="str">
            <v>ALTRO</v>
          </cell>
        </row>
        <row r="692">
          <cell r="A692">
            <v>9061</v>
          </cell>
          <cell r="B692" t="str">
            <v>adeguamento palazzina uffici Canegrate</v>
          </cell>
          <cell r="C692" t="str">
            <v>GENERALE</v>
          </cell>
          <cell r="D692" t="str">
            <v>DEPURATORE CANEGRATE</v>
          </cell>
          <cell r="E692" t="str">
            <v>Chiusa</v>
          </cell>
          <cell r="F692" t="str">
            <v>SEDI SECURITY E VARIE</v>
          </cell>
          <cell r="G692" t="str">
            <v>SEDI E SECURITY</v>
          </cell>
          <cell r="H692" t="str">
            <v>SEDI</v>
          </cell>
          <cell r="I692" t="str">
            <v>PIROLO</v>
          </cell>
          <cell r="J692" t="str">
            <v>ALTRO</v>
          </cell>
        </row>
        <row r="693">
          <cell r="A693">
            <v>9063</v>
          </cell>
          <cell r="B693" t="str">
            <v>adeguamento palazzina uffici Locate Triulzi</v>
          </cell>
          <cell r="C693" t="str">
            <v>GENERALE</v>
          </cell>
          <cell r="D693" t="str">
            <v>DEPURATORE LOCATE TRIULZI</v>
          </cell>
          <cell r="E693" t="str">
            <v>Chiusa</v>
          </cell>
          <cell r="F693" t="str">
            <v>SEDI SECURITY E VARIE</v>
          </cell>
          <cell r="G693" t="str">
            <v>SEDI E SECURITY</v>
          </cell>
          <cell r="H693" t="str">
            <v>SEDI</v>
          </cell>
          <cell r="I693" t="str">
            <v>PIROLO</v>
          </cell>
          <cell r="J693" t="str">
            <v>ALTRO</v>
          </cell>
        </row>
        <row r="694">
          <cell r="A694">
            <v>9067</v>
          </cell>
          <cell r="B694" t="str">
            <v>adeguamento palazzina uffici Robecco s/Naviglio</v>
          </cell>
          <cell r="C694" t="str">
            <v>GENERALE</v>
          </cell>
          <cell r="D694" t="str">
            <v>DEPURATORE ROBECCO SUL NAVIGLIO</v>
          </cell>
          <cell r="E694" t="str">
            <v>Chiusa</v>
          </cell>
          <cell r="F694" t="str">
            <v>SEDI SECURITY E VARIE</v>
          </cell>
          <cell r="G694" t="str">
            <v>SEDI E SECURITY</v>
          </cell>
          <cell r="H694" t="str">
            <v>SEDI</v>
          </cell>
          <cell r="I694" t="str">
            <v>PIROLO</v>
          </cell>
          <cell r="J694" t="str">
            <v>ALTRO</v>
          </cell>
        </row>
        <row r="695">
          <cell r="A695">
            <v>9068</v>
          </cell>
          <cell r="B695" t="str">
            <v>adeguamento palazzina uffici Rozzano</v>
          </cell>
          <cell r="C695" t="str">
            <v>GENERALE</v>
          </cell>
          <cell r="D695" t="str">
            <v>ROZZANO</v>
          </cell>
          <cell r="E695" t="str">
            <v>Chiusa</v>
          </cell>
          <cell r="F695" t="str">
            <v>SEDI SECURITY E VARIE</v>
          </cell>
          <cell r="G695" t="str">
            <v>SEDI E SECURITY</v>
          </cell>
          <cell r="H695" t="str">
            <v>SEDI</v>
          </cell>
          <cell r="I695" t="str">
            <v>PIROLO</v>
          </cell>
          <cell r="J695" t="str">
            <v>ALTRO</v>
          </cell>
        </row>
        <row r="696">
          <cell r="A696">
            <v>9074</v>
          </cell>
          <cell r="B696" t="str">
            <v>adeguamento impianti e sistemi videoanalisi Assago</v>
          </cell>
          <cell r="C696" t="str">
            <v>GENERALE</v>
          </cell>
          <cell r="D696" t="str">
            <v>ASSAGO</v>
          </cell>
          <cell r="E696" t="str">
            <v>Chiusa</v>
          </cell>
          <cell r="F696" t="str">
            <v>SEDI SECURITY E VARIE</v>
          </cell>
          <cell r="G696" t="str">
            <v>SEDI E SECURITY</v>
          </cell>
          <cell r="H696" t="str">
            <v>SECURITY</v>
          </cell>
          <cell r="I696" t="str">
            <v>PIROLO</v>
          </cell>
          <cell r="J696" t="str">
            <v>ALTRO</v>
          </cell>
        </row>
        <row r="697">
          <cell r="A697">
            <v>9076</v>
          </cell>
          <cell r="B697" t="str">
            <v>adeguamento impianti e sistemi videoanalisi Binasco</v>
          </cell>
          <cell r="C697" t="str">
            <v>GENERALE</v>
          </cell>
          <cell r="D697" t="str">
            <v>DEPURATORE BINASCO</v>
          </cell>
          <cell r="E697" t="str">
            <v>Chiusa</v>
          </cell>
          <cell r="F697" t="str">
            <v>SEDI SECURITY E VARIE</v>
          </cell>
          <cell r="G697" t="str">
            <v>SEDI E SECURITY</v>
          </cell>
          <cell r="H697" t="str">
            <v>SECURITY</v>
          </cell>
          <cell r="I697" t="str">
            <v>PIROLO</v>
          </cell>
          <cell r="J697" t="str">
            <v>ALTRO</v>
          </cell>
        </row>
        <row r="698">
          <cell r="A698">
            <v>9077</v>
          </cell>
          <cell r="B698" t="str">
            <v>adeguamento impianti e sistemi videoanalisi Bresso</v>
          </cell>
          <cell r="C698" t="str">
            <v>GENERALE</v>
          </cell>
          <cell r="D698" t="str">
            <v>DEPURATORE BRESSO</v>
          </cell>
          <cell r="E698" t="str">
            <v>Chiusa</v>
          </cell>
          <cell r="F698" t="str">
            <v>SEDI SECURITY E VARIE</v>
          </cell>
          <cell r="G698" t="str">
            <v>SEDI E SECURITY</v>
          </cell>
          <cell r="H698" t="str">
            <v>SECURITY</v>
          </cell>
          <cell r="I698" t="str">
            <v>PIROLO</v>
          </cell>
          <cell r="J698" t="str">
            <v>ALTRO</v>
          </cell>
        </row>
        <row r="699">
          <cell r="A699">
            <v>9078</v>
          </cell>
          <cell r="B699" t="str">
            <v>adeguamento impianti e sistemi videoanalisi Canegrate</v>
          </cell>
          <cell r="C699" t="str">
            <v>GENERALE</v>
          </cell>
          <cell r="D699" t="str">
            <v>DEPURATORE CANEGRATE</v>
          </cell>
          <cell r="E699" t="str">
            <v>Chiusa</v>
          </cell>
          <cell r="F699" t="str">
            <v>SEDI SECURITY E VARIE</v>
          </cell>
          <cell r="G699" t="str">
            <v>SEDI E SECURITY</v>
          </cell>
          <cell r="H699" t="str">
            <v>SECURITY</v>
          </cell>
          <cell r="I699" t="str">
            <v>PIROLO</v>
          </cell>
          <cell r="J699" t="str">
            <v>ALTRO</v>
          </cell>
        </row>
        <row r="700">
          <cell r="A700">
            <v>9080</v>
          </cell>
          <cell r="B700" t="str">
            <v>adeguamento impianti e sistemi videoanalisi Locate Triulzi</v>
          </cell>
          <cell r="C700" t="str">
            <v>GENERALE</v>
          </cell>
          <cell r="D700" t="str">
            <v>DEPURATORE LOCATE TRIULZI</v>
          </cell>
          <cell r="E700" t="str">
            <v>Chiusa</v>
          </cell>
          <cell r="F700" t="str">
            <v>SEDI SECURITY E VARIE</v>
          </cell>
          <cell r="G700" t="str">
            <v>SEDI E SECURITY</v>
          </cell>
          <cell r="H700" t="str">
            <v>SECURITY</v>
          </cell>
          <cell r="I700" t="str">
            <v>PIROLO</v>
          </cell>
          <cell r="J700" t="str">
            <v>ALTRO</v>
          </cell>
        </row>
        <row r="701">
          <cell r="A701">
            <v>9081</v>
          </cell>
          <cell r="B701" t="str">
            <v>adeguamento impianti e sistemi videoanalisi Melegnano</v>
          </cell>
          <cell r="C701" t="str">
            <v>GENERALE</v>
          </cell>
          <cell r="D701" t="str">
            <v>DEPURATORE MELEGNANO</v>
          </cell>
          <cell r="E701" t="str">
            <v>Attiva</v>
          </cell>
          <cell r="F701" t="str">
            <v>SEDI SECURITY E VARIE</v>
          </cell>
          <cell r="G701" t="str">
            <v>SEDI E SECURITY</v>
          </cell>
          <cell r="H701" t="str">
            <v>SECURITY</v>
          </cell>
          <cell r="I701" t="str">
            <v>PIROLO</v>
          </cell>
          <cell r="J701" t="str">
            <v>ALTRO</v>
          </cell>
        </row>
        <row r="702">
          <cell r="A702">
            <v>9083</v>
          </cell>
          <cell r="B702" t="str">
            <v>adeguamento impianti e sistemi videoanalisi Pero</v>
          </cell>
          <cell r="C702" t="str">
            <v>GENERALE</v>
          </cell>
          <cell r="D702" t="str">
            <v>DEPURATORE PERO</v>
          </cell>
          <cell r="E702" t="str">
            <v>Chiusa</v>
          </cell>
          <cell r="F702" t="str">
            <v>SEDI SECURITY E VARIE</v>
          </cell>
          <cell r="G702" t="str">
            <v>SEDI E SECURITY</v>
          </cell>
          <cell r="H702" t="str">
            <v>SECURITY</v>
          </cell>
          <cell r="I702" t="str">
            <v>PIROLO</v>
          </cell>
          <cell r="J702" t="str">
            <v>ALTRO</v>
          </cell>
        </row>
        <row r="703">
          <cell r="A703">
            <v>9084</v>
          </cell>
          <cell r="B703" t="str">
            <v>adeguamento impianti e sistemi videoanalisi Peschiera Borromeo</v>
          </cell>
          <cell r="C703" t="str">
            <v>GENERALE</v>
          </cell>
          <cell r="D703" t="str">
            <v>PESCHIERA BORROMEO</v>
          </cell>
          <cell r="E703" t="str">
            <v>Attiva</v>
          </cell>
          <cell r="F703" t="str">
            <v>SEDI SECURITY E VARIE</v>
          </cell>
          <cell r="G703" t="str">
            <v>SEDI E SECURITY</v>
          </cell>
          <cell r="H703" t="str">
            <v>SECURITY</v>
          </cell>
          <cell r="I703" t="str">
            <v>PIROLO</v>
          </cell>
          <cell r="J703" t="str">
            <v>ALTRO</v>
          </cell>
        </row>
        <row r="704">
          <cell r="A704">
            <v>9085</v>
          </cell>
          <cell r="B704" t="str">
            <v>adeguamento impianti e sistemi videoanalisi Robecco s/Naviglio</v>
          </cell>
          <cell r="C704" t="str">
            <v>GENERALE</v>
          </cell>
          <cell r="D704" t="str">
            <v>DEPURATORE ROBECCO SUL NAVIGLIO</v>
          </cell>
          <cell r="E704" t="str">
            <v>Attiva</v>
          </cell>
          <cell r="F704" t="str">
            <v>SEDI SECURITY E VARIE</v>
          </cell>
          <cell r="G704" t="str">
            <v>SEDI E SECURITY</v>
          </cell>
          <cell r="H704" t="str">
            <v>SECURITY</v>
          </cell>
          <cell r="I704" t="str">
            <v>PIROLO</v>
          </cell>
          <cell r="J704" t="str">
            <v>ALTRO</v>
          </cell>
        </row>
        <row r="705">
          <cell r="A705">
            <v>9086</v>
          </cell>
          <cell r="B705" t="str">
            <v>adeguamento impianti e sistemi videoanalisi Rozzano</v>
          </cell>
          <cell r="C705" t="str">
            <v>GENERALE</v>
          </cell>
          <cell r="D705" t="str">
            <v>ROZZANO</v>
          </cell>
          <cell r="E705" t="str">
            <v>Chiusa</v>
          </cell>
          <cell r="F705" t="str">
            <v>SEDI SECURITY E VARIE</v>
          </cell>
          <cell r="G705" t="str">
            <v>SEDI E SECURITY</v>
          </cell>
          <cell r="H705" t="str">
            <v>SECURITY</v>
          </cell>
          <cell r="I705" t="str">
            <v>PIROLO</v>
          </cell>
          <cell r="J705" t="str">
            <v>ALTRO</v>
          </cell>
        </row>
        <row r="706">
          <cell r="A706">
            <v>9088</v>
          </cell>
          <cell r="B706" t="str">
            <v>adeguamento impianti e sistemi videoanalisi San Giuliano Ovest</v>
          </cell>
          <cell r="C706" t="str">
            <v>GENERALE</v>
          </cell>
          <cell r="D706" t="str">
            <v>DEPURATORE SAN GIULIANO MILANESE OVEST</v>
          </cell>
          <cell r="E706" t="str">
            <v>Attiva</v>
          </cell>
          <cell r="F706" t="str">
            <v>SEDI SECURITY E VARIE</v>
          </cell>
          <cell r="G706" t="str">
            <v>SEDI E SECURITY</v>
          </cell>
          <cell r="H706" t="str">
            <v>SECURITY</v>
          </cell>
          <cell r="I706" t="str">
            <v>PIROLO</v>
          </cell>
          <cell r="J706" t="str">
            <v>ALTRO</v>
          </cell>
        </row>
        <row r="707">
          <cell r="A707">
            <v>9090</v>
          </cell>
          <cell r="B707" t="str">
            <v>adeguamento impianti e sistemi videoanalisi Settala</v>
          </cell>
          <cell r="C707" t="str">
            <v>GENERALE</v>
          </cell>
          <cell r="D707" t="str">
            <v>SETTALA</v>
          </cell>
          <cell r="E707" t="str">
            <v>Chiusa</v>
          </cell>
          <cell r="F707" t="str">
            <v>SEDI SECURITY E VARIE</v>
          </cell>
          <cell r="G707" t="str">
            <v>SEDI E SECURITY</v>
          </cell>
          <cell r="H707" t="str">
            <v>SECURITY</v>
          </cell>
          <cell r="I707" t="str">
            <v>PIROLO</v>
          </cell>
          <cell r="J707" t="str">
            <v>ALTRO</v>
          </cell>
        </row>
        <row r="708">
          <cell r="A708">
            <v>9091</v>
          </cell>
          <cell r="B708" t="str">
            <v>adeguamento impianti e sistemi videoanalisi Trezzano s/Naviglio</v>
          </cell>
          <cell r="C708" t="str">
            <v>GENERALE</v>
          </cell>
          <cell r="D708" t="str">
            <v>DEPURATORE TREZZANO SUL NAVIGLIO</v>
          </cell>
          <cell r="E708" t="str">
            <v>Attiva</v>
          </cell>
          <cell r="F708" t="str">
            <v>SEDI SECURITY E VARIE</v>
          </cell>
          <cell r="G708" t="str">
            <v>SEDI E SECURITY</v>
          </cell>
          <cell r="H708" t="str">
            <v>SECURITY</v>
          </cell>
          <cell r="I708" t="str">
            <v>PIROLO</v>
          </cell>
          <cell r="J708" t="str">
            <v>ALTRO</v>
          </cell>
        </row>
        <row r="709">
          <cell r="A709" t="str">
            <v>9099_D</v>
          </cell>
          <cell r="B709" t="str">
            <v>manutenzione straordinaria Security impianti depurazione</v>
          </cell>
          <cell r="C709" t="str">
            <v>DEPURAZIONE</v>
          </cell>
          <cell r="D709" t="str">
            <v>COMUNI VARI</v>
          </cell>
          <cell r="E709" t="str">
            <v>Chiusa</v>
          </cell>
          <cell r="F709" t="str">
            <v>SEDI SECURITY E VARIE</v>
          </cell>
          <cell r="G709" t="str">
            <v>SEDI E SECURITY</v>
          </cell>
          <cell r="H709" t="str">
            <v>SECURITY</v>
          </cell>
          <cell r="I709" t="str">
            <v>PIROLO</v>
          </cell>
          <cell r="J709" t="str">
            <v>ALTRO</v>
          </cell>
        </row>
        <row r="710">
          <cell r="A710">
            <v>9100</v>
          </cell>
          <cell r="B710" t="str">
            <v>adeguamenti sedi e impianti per CPI</v>
          </cell>
          <cell r="C710" t="str">
            <v>GENERALE</v>
          </cell>
          <cell r="D710" t="str">
            <v>COMUNI VARI</v>
          </cell>
          <cell r="E710" t="str">
            <v>Attiva</v>
          </cell>
          <cell r="F710" t="str">
            <v>CAP AREA TECNICA</v>
          </cell>
          <cell r="G710" t="str">
            <v>CAP AREA TECNICA</v>
          </cell>
          <cell r="H710" t="str">
            <v>IMPIANTI DEPURAZIONE</v>
          </cell>
          <cell r="I710" t="str">
            <v>VENTURA</v>
          </cell>
          <cell r="J710" t="str">
            <v>ALTRO</v>
          </cell>
        </row>
        <row r="711">
          <cell r="A711">
            <v>9107</v>
          </cell>
          <cell r="B711" t="str">
            <v>Fornitura automezzo "motorhome"</v>
          </cell>
          <cell r="C711" t="str">
            <v>GENERALE</v>
          </cell>
          <cell r="D711" t="str">
            <v>COMUNI VARI</v>
          </cell>
          <cell r="E711" t="str">
            <v>Attiva</v>
          </cell>
          <cell r="F711" t="str">
            <v>SEDI SECURITY E VARIE</v>
          </cell>
          <cell r="G711" t="str">
            <v>COMUNICAZIONE</v>
          </cell>
          <cell r="H711" t="str">
            <v>COMUNICAZIONE</v>
          </cell>
          <cell r="I711" t="str">
            <v>COLLE</v>
          </cell>
          <cell r="J711" t="str">
            <v>ALTRO</v>
          </cell>
        </row>
        <row r="712">
          <cell r="A712">
            <v>9108</v>
          </cell>
          <cell r="B712" t="str">
            <v>fornitura e posa fontanelle</v>
          </cell>
          <cell r="C712" t="str">
            <v>ALTRE ATTIVITA IDRICHE</v>
          </cell>
          <cell r="D712" t="str">
            <v>COMUNI VARI</v>
          </cell>
          <cell r="E712" t="str">
            <v>Attiva</v>
          </cell>
          <cell r="F712" t="str">
            <v>AMI OPERATION</v>
          </cell>
          <cell r="G712" t="str">
            <v>AMI ACQUEDOTTO</v>
          </cell>
          <cell r="H712" t="str">
            <v>FONTANELLE</v>
          </cell>
          <cell r="I712" t="str">
            <v>SALINETTI</v>
          </cell>
          <cell r="J712" t="str">
            <v>ALTRO</v>
          </cell>
        </row>
        <row r="713">
          <cell r="A713">
            <v>9111</v>
          </cell>
          <cell r="B713" t="str">
            <v>Ristrutturazione palazzine Varedo</v>
          </cell>
          <cell r="C713" t="str">
            <v>GENERALE</v>
          </cell>
          <cell r="D713" t="str">
            <v>VAREDO</v>
          </cell>
          <cell r="E713" t="str">
            <v>Attiva</v>
          </cell>
          <cell r="F713" t="str">
            <v>CAP AREA TECNICA</v>
          </cell>
          <cell r="G713" t="str">
            <v>CAP AREA TECNICA</v>
          </cell>
          <cell r="H713" t="str">
            <v>IMPIANTI DEPURAZIONE</v>
          </cell>
          <cell r="I713" t="str">
            <v>VENTURA</v>
          </cell>
          <cell r="J713" t="str">
            <v>ALTRO</v>
          </cell>
        </row>
        <row r="714">
          <cell r="A714">
            <v>9113</v>
          </cell>
          <cell r="B714" t="str">
            <v>Interventi per vulnerabilitÃ  idrica</v>
          </cell>
          <cell r="C714" t="str">
            <v>ACQUEDOTTO</v>
          </cell>
          <cell r="D714" t="str">
            <v>COMUNI VARI</v>
          </cell>
          <cell r="E714" t="str">
            <v>Attiva</v>
          </cell>
          <cell r="F714" t="str">
            <v>CAP AREA TECNICA</v>
          </cell>
          <cell r="G714" t="str">
            <v>CAP AREA TECNICA</v>
          </cell>
          <cell r="H714" t="str">
            <v>RETI ACQUEDOTTO</v>
          </cell>
          <cell r="I714" t="str">
            <v>VENTURA</v>
          </cell>
          <cell r="J714" t="str">
            <v>M3</v>
          </cell>
        </row>
        <row r="715">
          <cell r="A715" t="str">
            <v>9113_10</v>
          </cell>
          <cell r="B715" t="str">
            <v>Castano Primo - Lavori di realizzazione nuovo pozzo singola colonna, impianto di sollevamento e impianto di trattamento</v>
          </cell>
          <cell r="C715" t="str">
            <v>ACQUEDOTTO</v>
          </cell>
          <cell r="D715" t="str">
            <v>CASTANO PRIMO</v>
          </cell>
          <cell r="E715" t="str">
            <v>Annullata</v>
          </cell>
          <cell r="F715" t="str">
            <v>CAP AREA TECNICA</v>
          </cell>
          <cell r="G715" t="str">
            <v>CAP AREA TECNICA</v>
          </cell>
          <cell r="H715" t="str">
            <v>IMPIANTI ACQUEDOTTO</v>
          </cell>
          <cell r="I715" t="str">
            <v>VENTURA</v>
          </cell>
          <cell r="J715" t="str">
            <v>M3</v>
          </cell>
        </row>
        <row r="716">
          <cell r="A716" t="str">
            <v>9113_3</v>
          </cell>
          <cell r="B716" t="str">
            <v>CISLIANO - GAGGIANO - Interconnessione rete idrica</v>
          </cell>
          <cell r="C716" t="str">
            <v>ACQUEDOTTO</v>
          </cell>
          <cell r="D716" t="str">
            <v>CISLIANO GAGGIANO</v>
          </cell>
          <cell r="E716" t="str">
            <v>Chiusa</v>
          </cell>
          <cell r="F716" t="str">
            <v>CAP AREA TECNICA</v>
          </cell>
          <cell r="G716" t="str">
            <v>CAP AREA TECNICA</v>
          </cell>
          <cell r="H716" t="str">
            <v>RETI ACQUEDOTTO</v>
          </cell>
          <cell r="I716" t="str">
            <v>VENTURA</v>
          </cell>
          <cell r="J716" t="str">
            <v>M2</v>
          </cell>
        </row>
        <row r="717">
          <cell r="A717" t="str">
            <v>9113_4</v>
          </cell>
          <cell r="B717" t="str">
            <v>ARESE - BOLLATE - Interconnessione rete idrica</v>
          </cell>
          <cell r="C717" t="str">
            <v>ACQUEDOTTO</v>
          </cell>
          <cell r="D717" t="str">
            <v>ARESE BOLLATE</v>
          </cell>
          <cell r="E717" t="str">
            <v>Chiusa</v>
          </cell>
          <cell r="F717" t="str">
            <v>CAP AREA TECNICA</v>
          </cell>
          <cell r="G717" t="str">
            <v>CAP AREA TECNICA</v>
          </cell>
          <cell r="H717" t="str">
            <v>RETI ACQUEDOTTO</v>
          </cell>
          <cell r="I717" t="str">
            <v>VENTURA</v>
          </cell>
          <cell r="J717" t="str">
            <v>M2</v>
          </cell>
        </row>
        <row r="718">
          <cell r="A718" t="str">
            <v>9113_5</v>
          </cell>
          <cell r="B718" t="str">
            <v>Potenziamento rete idrica lungo SP30, nell'ambito dell'interconnessione rete idrica Vermezzo - Zelo S. - Gudo Visconti</v>
          </cell>
          <cell r="C718" t="str">
            <v>ACQUEDOTTO</v>
          </cell>
          <cell r="D718" t="str">
            <v>VERMEZZO CON ZELO SURRIGONE GUDO VISCONTI</v>
          </cell>
          <cell r="E718" t="str">
            <v>Chiusa</v>
          </cell>
          <cell r="F718" t="str">
            <v>CAP AREA TECNICA</v>
          </cell>
          <cell r="G718" t="str">
            <v>CAP AREA TECNICA</v>
          </cell>
          <cell r="H718" t="str">
            <v>RETI ACQUEDOTTO</v>
          </cell>
          <cell r="I718" t="str">
            <v>VENTURA</v>
          </cell>
          <cell r="J718" t="str">
            <v>M3</v>
          </cell>
        </row>
        <row r="719">
          <cell r="A719" t="str">
            <v>9113_6</v>
          </cell>
          <cell r="B719" t="str">
            <v>GUDO VISCONTI - GAGGIANO - Interconnessione rete idrica Gudo Visconti - Frazione Vigano di Gaggiano</v>
          </cell>
          <cell r="C719" t="str">
            <v>ACQUEDOTTO</v>
          </cell>
          <cell r="D719" t="str">
            <v>GUDO VISCONTI GAGGIANO</v>
          </cell>
          <cell r="E719" t="str">
            <v>Chiusa</v>
          </cell>
          <cell r="F719" t="str">
            <v>CAP AREA TECNICA</v>
          </cell>
          <cell r="G719" t="str">
            <v>CAP AREA TECNICA</v>
          </cell>
          <cell r="H719" t="str">
            <v>RETI ACQUEDOTTO</v>
          </cell>
          <cell r="I719" t="str">
            <v>VENTURA</v>
          </cell>
          <cell r="J719" t="str">
            <v>M2</v>
          </cell>
        </row>
        <row r="720">
          <cell r="A720" t="str">
            <v>9113_8</v>
          </cell>
          <cell r="B720" t="str">
            <v>Lavori di realizzazione nuovo pozzo singola colonna, impianto di sollevamento e impianto di trattamento in comune di Mel</v>
          </cell>
          <cell r="C720" t="str">
            <v>ACQUEDOTTO</v>
          </cell>
          <cell r="D720" t="str">
            <v>MELEGNANO</v>
          </cell>
          <cell r="E720" t="str">
            <v>Attiva</v>
          </cell>
          <cell r="F720" t="str">
            <v>CAP AREA TECNICA</v>
          </cell>
          <cell r="G720" t="str">
            <v>CAP AREA TECNICA</v>
          </cell>
          <cell r="H720" t="str">
            <v>IMPIANTI ACQUEDOTTO</v>
          </cell>
          <cell r="I720" t="str">
            <v>VENTURA</v>
          </cell>
          <cell r="J720" t="str">
            <v>M3</v>
          </cell>
        </row>
        <row r="721">
          <cell r="A721">
            <v>9118</v>
          </cell>
          <cell r="B721" t="str">
            <v>Interventi propedeutici alla risoluzione delle interferenze con la IV corsia dinamica della autostrada A4</v>
          </cell>
          <cell r="C721" t="str">
            <v>ACQUEDOTTO</v>
          </cell>
          <cell r="D721" t="str">
            <v>COMUNI VARI</v>
          </cell>
          <cell r="E721" t="str">
            <v>Chiusa</v>
          </cell>
          <cell r="F721" t="str">
            <v>CAP AREA TECNICA</v>
          </cell>
          <cell r="G721" t="str">
            <v>CAP AREA TECNICA</v>
          </cell>
          <cell r="H721" t="str">
            <v>INTERFERENZE ACQUEDOTTI</v>
          </cell>
          <cell r="I721" t="str">
            <v>VENTURA</v>
          </cell>
          <cell r="J721" t="str">
            <v>M2</v>
          </cell>
        </row>
        <row r="722">
          <cell r="A722">
            <v>9119</v>
          </cell>
          <cell r="B722" t="str">
            <v>Risoluzione interferenza 3Â°binario ferrovie Nord Mi ASSO KM 8 + 256</v>
          </cell>
          <cell r="C722" t="str">
            <v>ACQUEDOTTO</v>
          </cell>
          <cell r="D722" t="str">
            <v>CINISELLO BALSAMO</v>
          </cell>
          <cell r="E722" t="str">
            <v>Chiusa</v>
          </cell>
          <cell r="F722" t="str">
            <v>CAP AREA TECNICA</v>
          </cell>
          <cell r="G722" t="str">
            <v>CAP AREA TECNICA</v>
          </cell>
          <cell r="H722" t="str">
            <v>INTERFERENZE ACQUEDOTTI</v>
          </cell>
          <cell r="I722" t="str">
            <v>VENTURA</v>
          </cell>
          <cell r="J722" t="str">
            <v>M2</v>
          </cell>
        </row>
        <row r="723">
          <cell r="A723" t="str">
            <v>9125_A</v>
          </cell>
          <cell r="B723" t="str">
            <v>Sostituzione motori alta efficienza IE3</v>
          </cell>
          <cell r="C723" t="str">
            <v>DEPURAZIONE</v>
          </cell>
          <cell r="D723" t="str">
            <v>COMUNI VARI</v>
          </cell>
          <cell r="E723" t="str">
            <v>Chiusa</v>
          </cell>
          <cell r="F723" t="str">
            <v>OI</v>
          </cell>
          <cell r="G723" t="str">
            <v>OPERATIONAL INTELLIGENCE</v>
          </cell>
          <cell r="H723" t="str">
            <v>EFFICIENZA ENERGETICA</v>
          </cell>
          <cell r="I723" t="str">
            <v>MUZZATTI</v>
          </cell>
          <cell r="J723" t="str">
            <v>ALTRO</v>
          </cell>
        </row>
        <row r="724">
          <cell r="A724" t="str">
            <v>9125_D</v>
          </cell>
          <cell r="B724" t="str">
            <v>Sostituzione pompe con alta efficienza</v>
          </cell>
          <cell r="C724" t="str">
            <v>DEPURAZIONE</v>
          </cell>
          <cell r="D724" t="str">
            <v>COMUNI VARI</v>
          </cell>
          <cell r="E724" t="str">
            <v>Chiusa</v>
          </cell>
          <cell r="F724" t="str">
            <v>OI</v>
          </cell>
          <cell r="G724" t="str">
            <v>OPERATIONAL INTELLIGENCE</v>
          </cell>
          <cell r="H724" t="str">
            <v>EFFICIENZA ENERGETICA</v>
          </cell>
          <cell r="I724" t="str">
            <v>MUZZATTI</v>
          </cell>
          <cell r="J724" t="str">
            <v>ALTRO</v>
          </cell>
        </row>
        <row r="725">
          <cell r="A725" t="str">
            <v>9125_F</v>
          </cell>
          <cell r="B725" t="str">
            <v>Analisi acque parassite e installazione monitoraggio continuo</v>
          </cell>
          <cell r="C725" t="str">
            <v>DEPURAZIONE</v>
          </cell>
          <cell r="D725" t="str">
            <v>COMUNI VARI</v>
          </cell>
          <cell r="E725" t="str">
            <v>Chiusa</v>
          </cell>
          <cell r="F725" t="str">
            <v>OI</v>
          </cell>
          <cell r="G725" t="str">
            <v>OPERATIONAL INTELLIGENCE</v>
          </cell>
          <cell r="H725" t="str">
            <v>TELECONTROLLO</v>
          </cell>
          <cell r="I725" t="str">
            <v>MUZZATTI</v>
          </cell>
          <cell r="J725" t="str">
            <v>M4a</v>
          </cell>
        </row>
        <row r="726">
          <cell r="A726">
            <v>9136</v>
          </cell>
          <cell r="B726" t="str">
            <v>Adeguamento elettropompe sollevamenti fognari</v>
          </cell>
          <cell r="C726" t="str">
            <v>DEPURAZIONE</v>
          </cell>
          <cell r="D726" t="str">
            <v>COMUNI VARI</v>
          </cell>
          <cell r="E726" t="str">
            <v>Chiusa</v>
          </cell>
          <cell r="F726" t="str">
            <v>AMI OPERATION</v>
          </cell>
          <cell r="G726" t="str">
            <v>AMI DEPURAZIONE</v>
          </cell>
          <cell r="H726" t="str">
            <v>DEP MSTR PROGRAMMATA</v>
          </cell>
          <cell r="I726" t="str">
            <v>SCAGLIONE</v>
          </cell>
          <cell r="J726" t="str">
            <v>M4a</v>
          </cell>
        </row>
        <row r="727">
          <cell r="A727">
            <v>9184</v>
          </cell>
          <cell r="B727" t="str">
            <v>Fornitura di autocampionatori per impianti di depurazione e per controllo attivit produttive</v>
          </cell>
          <cell r="C727" t="str">
            <v>DEPURAZIONE</v>
          </cell>
          <cell r="D727" t="str">
            <v>COMUNI VARI</v>
          </cell>
          <cell r="E727" t="str">
            <v>Chiusa</v>
          </cell>
          <cell r="F727" t="str">
            <v>AMI OPERATION</v>
          </cell>
          <cell r="G727" t="str">
            <v>AMI DEPURAZIONE</v>
          </cell>
          <cell r="H727" t="str">
            <v>DEP MSTR PROGRAMMATA</v>
          </cell>
          <cell r="I727" t="str">
            <v>SCAGLIONE</v>
          </cell>
          <cell r="J727" t="str">
            <v>M6</v>
          </cell>
        </row>
        <row r="728">
          <cell r="A728">
            <v>9185</v>
          </cell>
          <cell r="B728" t="str">
            <v>TRUCCAZZANO - Interventi su sezioni di filtrazione finale, disinfezione finale, disidratazione fanghi</v>
          </cell>
          <cell r="C728" t="str">
            <v>DEPURAZIONE</v>
          </cell>
          <cell r="D728" t="str">
            <v>DEPURATORE TRUCCAZZANO D'ADDA</v>
          </cell>
          <cell r="E728" t="str">
            <v>Chiusa</v>
          </cell>
          <cell r="F728" t="str">
            <v>AMI OPERATION</v>
          </cell>
          <cell r="G728" t="str">
            <v>AMI DEPURAZIONE</v>
          </cell>
          <cell r="H728" t="str">
            <v>DEP MSTR PROGRAMMATA</v>
          </cell>
          <cell r="I728" t="str">
            <v>SCAGLIONE</v>
          </cell>
          <cell r="J728" t="str">
            <v>M6</v>
          </cell>
        </row>
        <row r="729">
          <cell r="A729">
            <v>9187</v>
          </cell>
          <cell r="B729" t="str">
            <v>DEPURATORI VARI - recupero nutrienti</v>
          </cell>
          <cell r="C729" t="str">
            <v>ALTRE ATTIVITA IDRICHE</v>
          </cell>
          <cell r="D729" t="str">
            <v>COMUNI VARI</v>
          </cell>
          <cell r="E729" t="str">
            <v>Chiusa</v>
          </cell>
          <cell r="F729" t="str">
            <v>ECONOMIE CIRCOLARI</v>
          </cell>
          <cell r="G729" t="str">
            <v>ECONOMIA CIRCOLARE IN TARIFFA</v>
          </cell>
          <cell r="H729" t="str">
            <v>ECONOMIA CIRCOLARE IN TARIFFA</v>
          </cell>
          <cell r="I729" t="str">
            <v>LANUZZA</v>
          </cell>
          <cell r="J729" t="str">
            <v>M5</v>
          </cell>
        </row>
        <row r="730">
          <cell r="A730">
            <v>9193</v>
          </cell>
          <cell r="B730" t="str">
            <v>MSF -Via Volta_Collegamento camerette tratto meteorico e chiusura recapito verso tratto misto</v>
          </cell>
          <cell r="C730" t="str">
            <v>FOGNATURA</v>
          </cell>
          <cell r="D730" t="str">
            <v>ASSAGO</v>
          </cell>
          <cell r="E730" t="str">
            <v>Chiusa</v>
          </cell>
          <cell r="F730" t="str">
            <v>AMI OPERATION</v>
          </cell>
          <cell r="G730" t="str">
            <v>AMI FOGNATURA</v>
          </cell>
          <cell r="H730" t="str">
            <v>FOG MSTR PROGRAMMATA</v>
          </cell>
          <cell r="I730" t="str">
            <v>LABBADINI</v>
          </cell>
          <cell r="J730" t="str">
            <v>M4a</v>
          </cell>
        </row>
        <row r="731">
          <cell r="A731">
            <v>9222</v>
          </cell>
          <cell r="B731" t="str">
            <v>MSF-Via Giovenale_spostamento allaccio su corda molle</v>
          </cell>
          <cell r="C731" t="str">
            <v>FOGNATURA</v>
          </cell>
          <cell r="D731" t="str">
            <v>RHO</v>
          </cell>
          <cell r="E731" t="str">
            <v>Chiusa</v>
          </cell>
          <cell r="F731" t="str">
            <v>AMI OPERATION</v>
          </cell>
          <cell r="G731" t="str">
            <v>AMI FOGNATURA</v>
          </cell>
          <cell r="H731" t="str">
            <v>FOG MSTR PROGRAMMATA</v>
          </cell>
          <cell r="I731" t="str">
            <v>LABBADINI</v>
          </cell>
          <cell r="J731" t="str">
            <v>M4a</v>
          </cell>
        </row>
        <row r="732">
          <cell r="A732">
            <v>9226</v>
          </cell>
          <cell r="B732" t="str">
            <v>MSF-Manutenzione straordinaria aree verdi Vasche Volano</v>
          </cell>
          <cell r="C732" t="str">
            <v>FOGNATURA</v>
          </cell>
          <cell r="D732" t="str">
            <v>COMUNI VARI</v>
          </cell>
          <cell r="E732" t="str">
            <v>Chiusa</v>
          </cell>
          <cell r="F732" t="str">
            <v>AMI OPERATION</v>
          </cell>
          <cell r="G732" t="str">
            <v>AMI FOGNATURA</v>
          </cell>
          <cell r="H732" t="str">
            <v>FOG MSTR PROGRAMMATA</v>
          </cell>
          <cell r="I732" t="str">
            <v>LABBADINI</v>
          </cell>
          <cell r="J732" t="str">
            <v>M4b</v>
          </cell>
        </row>
        <row r="733">
          <cell r="A733">
            <v>9228</v>
          </cell>
          <cell r="B733" t="str">
            <v>Attivit telecontrollo e telegestione Amiacque</v>
          </cell>
          <cell r="C733" t="str">
            <v>ACQUEDOTTO</v>
          </cell>
          <cell r="D733" t="str">
            <v>COMUNI VARI</v>
          </cell>
          <cell r="E733" t="str">
            <v>Chiusa</v>
          </cell>
          <cell r="F733" t="str">
            <v>AMI OPERATION</v>
          </cell>
          <cell r="G733" t="str">
            <v>AMI ACQUEDOTTO</v>
          </cell>
          <cell r="H733" t="str">
            <v>ACQ MSTR PROGRAMMATA</v>
          </cell>
          <cell r="I733" t="str">
            <v>SALINETTI</v>
          </cell>
          <cell r="J733" t="str">
            <v>M1</v>
          </cell>
        </row>
        <row r="734">
          <cell r="A734">
            <v>9230</v>
          </cell>
          <cell r="B734" t="str">
            <v>Interventi per il miglioramento della qualitÃ  dell'acqua</v>
          </cell>
          <cell r="C734" t="str">
            <v>ACQUEDOTTO</v>
          </cell>
          <cell r="D734" t="str">
            <v>COMUNI VARI</v>
          </cell>
          <cell r="E734" t="str">
            <v>Chiusa</v>
          </cell>
          <cell r="F734" t="str">
            <v>AMI OPERATION</v>
          </cell>
          <cell r="G734" t="str">
            <v>AMI ACQUEDOTTO</v>
          </cell>
          <cell r="H734" t="str">
            <v>ACQ MSTR PROGRAMMATA</v>
          </cell>
          <cell r="I734" t="str">
            <v>SALINETTI</v>
          </cell>
          <cell r="J734" t="str">
            <v>M3</v>
          </cell>
        </row>
        <row r="735">
          <cell r="A735">
            <v>9232</v>
          </cell>
          <cell r="B735" t="str">
            <v>adeguamento palazzina uffici Truccazzano</v>
          </cell>
          <cell r="C735" t="str">
            <v>GENERALE</v>
          </cell>
          <cell r="D735" t="str">
            <v>DEPURATORE TRUCCAZZANO D'ADDA</v>
          </cell>
          <cell r="E735" t="str">
            <v>Chiusa</v>
          </cell>
          <cell r="F735" t="str">
            <v>SEDI SECURITY E VARIE</v>
          </cell>
          <cell r="G735" t="str">
            <v>SEDI E SECURITY</v>
          </cell>
          <cell r="H735" t="str">
            <v>SEDI</v>
          </cell>
          <cell r="I735" t="str">
            <v>PIROLO</v>
          </cell>
          <cell r="J735" t="str">
            <v>ALTRO</v>
          </cell>
        </row>
        <row r="736">
          <cell r="A736">
            <v>9238</v>
          </cell>
          <cell r="B736" t="str">
            <v>progetto pyracantha recinzioni perimetrali impianti depurazione</v>
          </cell>
          <cell r="C736" t="str">
            <v>GENERALE</v>
          </cell>
          <cell r="D736" t="str">
            <v>COMUNI VARI</v>
          </cell>
          <cell r="E736" t="str">
            <v>Chiusa</v>
          </cell>
          <cell r="F736" t="str">
            <v>SEDI SECURITY E VARIE</v>
          </cell>
          <cell r="G736" t="str">
            <v>SEDI E SECURITY</v>
          </cell>
          <cell r="H736" t="str">
            <v>SEDI</v>
          </cell>
          <cell r="I736" t="str">
            <v>PIROLO</v>
          </cell>
          <cell r="J736" t="str">
            <v>ALTRO</v>
          </cell>
        </row>
        <row r="737">
          <cell r="A737">
            <v>9239</v>
          </cell>
          <cell r="B737" t="str">
            <v>riqualificazione energetica palazzina servizi Turbigo</v>
          </cell>
          <cell r="C737" t="str">
            <v>GENERALE</v>
          </cell>
          <cell r="D737" t="str">
            <v>TURBIGO</v>
          </cell>
          <cell r="E737" t="str">
            <v>Annullata</v>
          </cell>
          <cell r="F737" t="str">
            <v>SEDI SECURITY E VARIE</v>
          </cell>
          <cell r="G737" t="str">
            <v>SEDI E SECURITY</v>
          </cell>
          <cell r="H737" t="str">
            <v>SEDI</v>
          </cell>
          <cell r="I737" t="str">
            <v>PIROLO</v>
          </cell>
          <cell r="J737" t="str">
            <v>ALTRO</v>
          </cell>
        </row>
        <row r="738">
          <cell r="A738">
            <v>9240</v>
          </cell>
          <cell r="B738" t="str">
            <v>videosorveglianza sedi</v>
          </cell>
          <cell r="C738" t="str">
            <v>GENERALE</v>
          </cell>
          <cell r="D738" t="str">
            <v>COMUNI VARI</v>
          </cell>
          <cell r="E738" t="str">
            <v>Chiusa</v>
          </cell>
          <cell r="F738" t="str">
            <v>SEDI SECURITY E VARIE</v>
          </cell>
          <cell r="G738" t="str">
            <v>SEDI E SECURITY</v>
          </cell>
          <cell r="H738" t="str">
            <v>SECURITY</v>
          </cell>
          <cell r="I738" t="str">
            <v>PIROLO</v>
          </cell>
          <cell r="J738" t="str">
            <v>ALTRO</v>
          </cell>
        </row>
        <row r="739">
          <cell r="A739">
            <v>9241</v>
          </cell>
          <cell r="B739" t="str">
            <v>riqualificazione energetica palazzina servizi Bareggio</v>
          </cell>
          <cell r="C739" t="str">
            <v>GENERALE</v>
          </cell>
          <cell r="D739" t="str">
            <v>DEPURATORE BAREGGIO</v>
          </cell>
          <cell r="E739" t="str">
            <v>Attiva</v>
          </cell>
          <cell r="F739" t="str">
            <v>SEDI SECURITY E VARIE</v>
          </cell>
          <cell r="G739" t="str">
            <v>SEDI E SECURITY</v>
          </cell>
          <cell r="H739" t="str">
            <v>SEDI</v>
          </cell>
          <cell r="I739" t="str">
            <v>PIROLO</v>
          </cell>
          <cell r="J739" t="str">
            <v>ALTRO</v>
          </cell>
        </row>
        <row r="740">
          <cell r="A740">
            <v>9244</v>
          </cell>
          <cell r="B740" t="str">
            <v>Riduzione acque parassite e altri interventi della rete fognaria agglomerato di Cisliano</v>
          </cell>
          <cell r="C740" t="str">
            <v>FOGNATURA</v>
          </cell>
          <cell r="D740" t="str">
            <v>DEPURATORE CISLIANO</v>
          </cell>
          <cell r="E740" t="str">
            <v>Chiusa</v>
          </cell>
          <cell r="F740" t="str">
            <v>CAP AREA TECNICA</v>
          </cell>
          <cell r="G740" t="str">
            <v>CAP AREA TECNICA</v>
          </cell>
          <cell r="H740" t="str">
            <v>RETI FOGNATURA</v>
          </cell>
          <cell r="I740" t="str">
            <v>VARGIU</v>
          </cell>
          <cell r="J740" t="str">
            <v>M4b</v>
          </cell>
        </row>
        <row r="741">
          <cell r="A741">
            <v>9250</v>
          </cell>
          <cell r="B741" t="str">
            <v>CASOREZZO - INVERUNO - Interconnessione rete idrica Casorezzo Inveruno</v>
          </cell>
          <cell r="C741" t="str">
            <v>ACQUEDOTTO</v>
          </cell>
          <cell r="D741" t="str">
            <v>CASOREZZO INVERUNO</v>
          </cell>
          <cell r="E741" t="str">
            <v>Attiva</v>
          </cell>
          <cell r="F741" t="str">
            <v>CAP AREA TECNICA</v>
          </cell>
          <cell r="G741" t="str">
            <v>CAP AREA TECNICA</v>
          </cell>
          <cell r="H741" t="str">
            <v>RETI ACQUEDOTTO</v>
          </cell>
          <cell r="I741" t="str">
            <v>VENTURA</v>
          </cell>
          <cell r="J741" t="str">
            <v>M2</v>
          </cell>
        </row>
        <row r="742">
          <cell r="A742">
            <v>9258</v>
          </cell>
          <cell r="B742" t="str">
            <v>CERNUSCO SUL NAVIGLIO - Potenziamento rete idrica zona industriale Via Firenze</v>
          </cell>
          <cell r="C742" t="str">
            <v>ACQUEDOTTO</v>
          </cell>
          <cell r="D742" t="str">
            <v>CERNUSCO SUL NAVIGLIO</v>
          </cell>
          <cell r="E742" t="str">
            <v>Chiusa</v>
          </cell>
          <cell r="F742" t="str">
            <v>CAP AREA TECNICA</v>
          </cell>
          <cell r="G742" t="str">
            <v>CAP AREA TECNICA</v>
          </cell>
          <cell r="H742" t="str">
            <v>RETI ACQUEDOTTO</v>
          </cell>
          <cell r="I742" t="str">
            <v>VENTURA</v>
          </cell>
          <cell r="J742" t="str">
            <v>M2</v>
          </cell>
        </row>
        <row r="743">
          <cell r="A743">
            <v>9262</v>
          </cell>
          <cell r="B743" t="str">
            <v>Ristrutturazione rete fognaria Via IV Novembre e Matteotti - Besate</v>
          </cell>
          <cell r="C743" t="str">
            <v>FOGNATURA</v>
          </cell>
          <cell r="D743" t="str">
            <v>BESATE</v>
          </cell>
          <cell r="E743" t="str">
            <v>Chiusa</v>
          </cell>
          <cell r="F743" t="str">
            <v>CAP AREA TECNICA</v>
          </cell>
          <cell r="G743" t="str">
            <v>CAP AREA TECNICA</v>
          </cell>
          <cell r="H743" t="str">
            <v>RETI FOGNATURA</v>
          </cell>
          <cell r="I743" t="str">
            <v>VARGIU</v>
          </cell>
          <cell r="J743" t="str">
            <v>M4a</v>
          </cell>
        </row>
        <row r="744">
          <cell r="A744">
            <v>9270</v>
          </cell>
          <cell r="B744" t="str">
            <v>Potenziamento e riduzione acque parassite Via Verbano e altre vie - Abbiategrasso</v>
          </cell>
          <cell r="C744" t="str">
            <v>FOGNATURA</v>
          </cell>
          <cell r="D744" t="str">
            <v>ABBIATEGRASSO</v>
          </cell>
          <cell r="E744" t="str">
            <v>Attiva</v>
          </cell>
          <cell r="F744" t="str">
            <v>CAP AREA TECNICA</v>
          </cell>
          <cell r="G744" t="str">
            <v>CAP AREA TECNICA</v>
          </cell>
          <cell r="H744" t="str">
            <v>RETI FOGNATURA</v>
          </cell>
          <cell r="I744" t="str">
            <v>VARGIU</v>
          </cell>
          <cell r="J744" t="str">
            <v>M4b</v>
          </cell>
        </row>
        <row r="745">
          <cell r="A745">
            <v>9273</v>
          </cell>
          <cell r="B745" t="str">
            <v>Interventi riduzione acque parassite Agglomerato Gaggiano</v>
          </cell>
          <cell r="C745" t="str">
            <v>FOGNATURA</v>
          </cell>
          <cell r="D745" t="str">
            <v>DEPURATORE GAGGIANO</v>
          </cell>
          <cell r="E745" t="str">
            <v>Chiusa</v>
          </cell>
          <cell r="F745" t="str">
            <v>CAP AREA TECNICA</v>
          </cell>
          <cell r="G745" t="str">
            <v>CAP AREA TECNICA</v>
          </cell>
          <cell r="H745" t="str">
            <v>RETI FOGNATURA</v>
          </cell>
          <cell r="I745" t="str">
            <v>VARGIU</v>
          </cell>
          <cell r="J745" t="str">
            <v>M4b</v>
          </cell>
        </row>
        <row r="746">
          <cell r="A746">
            <v>9277</v>
          </cell>
          <cell r="B746" t="str">
            <v>adeguamento palazzina uffici San Giuliano Est</v>
          </cell>
          <cell r="C746" t="str">
            <v>GENERALE</v>
          </cell>
          <cell r="D746" t="str">
            <v>SAN GIULIANO MILANESE</v>
          </cell>
          <cell r="E746" t="str">
            <v>Annullata</v>
          </cell>
          <cell r="F746" t="str">
            <v>SEDI SECURITY E VARIE</v>
          </cell>
          <cell r="G746" t="str">
            <v>SEDI E SECURITY</v>
          </cell>
          <cell r="H746" t="str">
            <v>SEDI</v>
          </cell>
          <cell r="I746" t="str">
            <v>PIROLO</v>
          </cell>
          <cell r="J746" t="str">
            <v>ALTRO</v>
          </cell>
        </row>
        <row r="747">
          <cell r="A747">
            <v>9279</v>
          </cell>
          <cell r="B747" t="str">
            <v>modifica ripartizione spazi interni ed adeguaemnti civili + riqualificazione energetica palazzina uffici Truccazzano</v>
          </cell>
          <cell r="C747" t="str">
            <v>GENERALE</v>
          </cell>
          <cell r="D747" t="str">
            <v>DEPURATORE TRUCCAZZANO D'ADDA</v>
          </cell>
          <cell r="E747" t="str">
            <v>Annullata</v>
          </cell>
          <cell r="F747" t="str">
            <v>SEDI SECURITY E VARIE</v>
          </cell>
          <cell r="G747" t="str">
            <v>SEDI E SECURITY</v>
          </cell>
          <cell r="H747" t="str">
            <v>SEDI</v>
          </cell>
          <cell r="I747" t="str">
            <v>PIROLO</v>
          </cell>
          <cell r="J747" t="str">
            <v>ALTRO</v>
          </cell>
        </row>
        <row r="748">
          <cell r="A748">
            <v>9280</v>
          </cell>
          <cell r="B748" t="str">
            <v>progetto messa in sicurezza acquedotti con telesorveglianza + controllo accessi e security vasche volano, acquedotti e i</v>
          </cell>
          <cell r="C748" t="str">
            <v>GENERALE</v>
          </cell>
          <cell r="D748" t="str">
            <v>COMUNI VARI</v>
          </cell>
          <cell r="E748" t="str">
            <v>Chiusa</v>
          </cell>
          <cell r="F748" t="str">
            <v>SEDI SECURITY E VARIE</v>
          </cell>
          <cell r="G748" t="str">
            <v>SEDI E SECURITY</v>
          </cell>
          <cell r="H748" t="str">
            <v>SECURITY</v>
          </cell>
          <cell r="I748" t="str">
            <v>PIROLO</v>
          </cell>
          <cell r="J748" t="str">
            <v>ALTRO</v>
          </cell>
        </row>
        <row r="749">
          <cell r="A749">
            <v>9288</v>
          </cell>
          <cell r="B749" t="str">
            <v>MSR Parametrica Amiacque - Interventi manutenzione straordinaria programmata prioritÃ  P2 e P3 - ATO CMM MB</v>
          </cell>
          <cell r="C749" t="str">
            <v>DEPURAZIONE</v>
          </cell>
          <cell r="D749" t="str">
            <v>COMUNI VARI</v>
          </cell>
          <cell r="E749" t="str">
            <v>Attiva</v>
          </cell>
          <cell r="F749" t="str">
            <v>AMI OPERATION</v>
          </cell>
          <cell r="G749" t="str">
            <v>AMI DEPURAZIONE</v>
          </cell>
          <cell r="H749" t="str">
            <v>DEP MSTR PROGRAMMATA</v>
          </cell>
          <cell r="I749" t="str">
            <v>SCAGLIONE</v>
          </cell>
          <cell r="J749" t="str">
            <v>M6</v>
          </cell>
        </row>
        <row r="750">
          <cell r="A750" t="str">
            <v>9288_1</v>
          </cell>
          <cell r="B750" t="str">
            <v>installazione centrifuga in sostituzione delle np presenti con conseguente ridimensionamento delle pompe di caricamento</v>
          </cell>
          <cell r="C750" t="str">
            <v>DEPURAZIONE</v>
          </cell>
          <cell r="D750" t="str">
            <v>DEPURATORE LOCATE TRIULZI</v>
          </cell>
          <cell r="E750" t="str">
            <v>Chiusa</v>
          </cell>
          <cell r="F750" t="str">
            <v>AMI OPERATION</v>
          </cell>
          <cell r="G750" t="str">
            <v>AMI DEPURAZIONE</v>
          </cell>
          <cell r="H750" t="str">
            <v>DEP MSTR PROGRAMMATA</v>
          </cell>
          <cell r="I750" t="str">
            <v>SCAGLIONE</v>
          </cell>
          <cell r="J750" t="str">
            <v>M5</v>
          </cell>
        </row>
        <row r="751">
          <cell r="A751" t="str">
            <v>9288_3</v>
          </cell>
          <cell r="B751" t="str">
            <v>RIMOZIONE VECCHI PONTI PRIMARI VAI E VIENI E SOSTITUZIONE CON NUOVI</v>
          </cell>
          <cell r="C751" t="str">
            <v>DEPURAZIONE</v>
          </cell>
          <cell r="D751" t="str">
            <v>DEPURATORE SAN GIULIANO MILANESE OVEST</v>
          </cell>
          <cell r="E751" t="str">
            <v>Chiusa</v>
          </cell>
          <cell r="F751" t="str">
            <v>AMI OPERATION</v>
          </cell>
          <cell r="G751" t="str">
            <v>AMI DEPURAZIONE</v>
          </cell>
          <cell r="H751" t="str">
            <v>DEP MSTR PROGRAMMATA</v>
          </cell>
          <cell r="I751" t="str">
            <v>SCAGLIONE</v>
          </cell>
          <cell r="J751" t="str">
            <v>M6</v>
          </cell>
        </row>
        <row r="752">
          <cell r="A752" t="str">
            <v>9288_6</v>
          </cell>
          <cell r="B752" t="str">
            <v>Nuovo sistema distribuzione fanghi  per caricamento diretto n.4 cassoni dal locale disdratazione al capannone fanghi</v>
          </cell>
          <cell r="C752" t="str">
            <v>DEPURAZIONE</v>
          </cell>
          <cell r="D752" t="str">
            <v>DEPURATORE BAREGGIO</v>
          </cell>
          <cell r="E752" t="str">
            <v>Chiusa</v>
          </cell>
          <cell r="F752" t="str">
            <v>AMI OPERATION</v>
          </cell>
          <cell r="G752" t="str">
            <v>AMI DEPURAZIONE</v>
          </cell>
          <cell r="H752" t="str">
            <v>DEP MSTR PROGRAMMATA</v>
          </cell>
          <cell r="I752" t="str">
            <v>SCAGLIONE</v>
          </cell>
          <cell r="J752" t="str">
            <v>M5</v>
          </cell>
        </row>
        <row r="753">
          <cell r="A753" t="str">
            <v>9288_7</v>
          </cell>
          <cell r="B753" t="str">
            <v>OTTIMIZZAZIONE GESTIONE ARIA OSSIDAZIONE (SOSTITUZIONE CON TRE TURBINE, VALVOLE, ECC), ADEGUAMENTO LINEA ARIA, ADEGUAMEN</v>
          </cell>
          <cell r="C753" t="str">
            <v>DEPURAZIONE</v>
          </cell>
          <cell r="D753" t="str">
            <v>DEPURATORE TRUCCAZZANO D'ADDA</v>
          </cell>
          <cell r="E753" t="str">
            <v>Chiusa</v>
          </cell>
          <cell r="F753" t="str">
            <v>AMI OPERATION</v>
          </cell>
          <cell r="G753" t="str">
            <v>AMI DEPURAZIONE</v>
          </cell>
          <cell r="H753" t="str">
            <v>DEP MSTR PROGRAMMATA</v>
          </cell>
          <cell r="I753" t="str">
            <v>SCAGLIONE</v>
          </cell>
          <cell r="J753" t="str">
            <v>M6</v>
          </cell>
        </row>
        <row r="754">
          <cell r="A754">
            <v>9289</v>
          </cell>
          <cell r="B754" t="str">
            <v>MSD-Turbigo - Impianto trattamento Bottini</v>
          </cell>
          <cell r="C754" t="str">
            <v>ALTRE ATTIVITA IDRICHE</v>
          </cell>
          <cell r="D754" t="str">
            <v>TURBIGO</v>
          </cell>
          <cell r="E754" t="str">
            <v>Chiusa</v>
          </cell>
          <cell r="F754" t="str">
            <v>AMI OPERATION</v>
          </cell>
          <cell r="G754" t="str">
            <v>AMI DEPURAZIONE</v>
          </cell>
          <cell r="H754" t="str">
            <v>DEP MSTR PROGRAMMATA</v>
          </cell>
          <cell r="I754" t="str">
            <v>SCAGLIONE</v>
          </cell>
          <cell r="J754" t="str">
            <v>ALTRO</v>
          </cell>
        </row>
        <row r="755">
          <cell r="A755" t="str">
            <v>9290_1</v>
          </cell>
          <cell r="B755" t="str">
            <v>Sostituzione analizzatori  WTW</v>
          </cell>
          <cell r="C755" t="str">
            <v>DEPURAZIONE</v>
          </cell>
          <cell r="D755" t="str">
            <v>DEPURATORE PESCHIERA BORROMEO</v>
          </cell>
          <cell r="E755" t="str">
            <v>Chiusa</v>
          </cell>
          <cell r="F755" t="str">
            <v>AMI OPERATION</v>
          </cell>
          <cell r="G755" t="str">
            <v>AMI DEPURAZIONE</v>
          </cell>
          <cell r="H755" t="str">
            <v>DEP MSTR PROGRAMMATA</v>
          </cell>
          <cell r="I755" t="str">
            <v>SCAGLIONE</v>
          </cell>
          <cell r="J755" t="str">
            <v>M6</v>
          </cell>
        </row>
        <row r="756">
          <cell r="A756" t="str">
            <v>9290_2</v>
          </cell>
          <cell r="B756" t="str">
            <v>PESCHIERA BORROMEO - INTERVENTI DI POTENZIAMENTO E ADEGUAMENTO DEL DEPURATORE: SOSTITUZIONE LINEA ARIA E DIFFUSORI LINEA</v>
          </cell>
          <cell r="C756" t="str">
            <v>DEPURAZIONE</v>
          </cell>
          <cell r="D756" t="str">
            <v>DEPURATORE PESCHIERA BORROMEO</v>
          </cell>
          <cell r="E756" t="str">
            <v>Chiusa</v>
          </cell>
          <cell r="F756" t="str">
            <v>CAP AREA TECNICA</v>
          </cell>
          <cell r="G756" t="str">
            <v>CAP AREA TECNICA</v>
          </cell>
          <cell r="H756" t="str">
            <v>IMPIANTI DEPURAZIONE</v>
          </cell>
          <cell r="I756" t="str">
            <v>VENTURA</v>
          </cell>
          <cell r="J756" t="str">
            <v>M6</v>
          </cell>
        </row>
        <row r="757">
          <cell r="A757" t="str">
            <v>9290_4</v>
          </cell>
          <cell r="B757" t="str">
            <v>Peschiera Borromeo - interventi di adeguamento e potenziamento del depuratore</v>
          </cell>
          <cell r="C757" t="str">
            <v>DEPURAZIONE</v>
          </cell>
          <cell r="D757" t="str">
            <v>DEPURATORE PESCHIERA BORROMEO</v>
          </cell>
          <cell r="E757" t="str">
            <v>Chiusa</v>
          </cell>
          <cell r="F757" t="str">
            <v>CAP AREA TECNICA</v>
          </cell>
          <cell r="G757" t="str">
            <v>CAP AREA TECNICA</v>
          </cell>
          <cell r="H757" t="str">
            <v>IMPIANTI DEPURAZIONE</v>
          </cell>
          <cell r="I757" t="str">
            <v>VENTURA</v>
          </cell>
          <cell r="J757" t="str">
            <v>M6</v>
          </cell>
        </row>
        <row r="758">
          <cell r="A758">
            <v>9291</v>
          </cell>
          <cell r="B758" t="str">
            <v>Trucazzano - potenziamento ed adeguamento agglomerato</v>
          </cell>
          <cell r="C758" t="str">
            <v>DEPURAZIONE</v>
          </cell>
          <cell r="D758" t="str">
            <v>DEPURATORE TRUCCAZZANO D'ADDA</v>
          </cell>
          <cell r="E758" t="str">
            <v>Attiva</v>
          </cell>
          <cell r="F758" t="str">
            <v>CAP AREA TECNICA</v>
          </cell>
          <cell r="G758" t="str">
            <v>CAP AREA TECNICA</v>
          </cell>
          <cell r="H758" t="str">
            <v>IMPIANTI DEPURAZIONE</v>
          </cell>
          <cell r="I758" t="str">
            <v>VENTURA</v>
          </cell>
          <cell r="J758" t="str">
            <v>M6</v>
          </cell>
        </row>
        <row r="759">
          <cell r="A759">
            <v>9292</v>
          </cell>
          <cell r="B759" t="str">
            <v>Gaggiano - Adeguamento e potenziamento delle infrastrutture dell'agglomerato</v>
          </cell>
          <cell r="C759" t="str">
            <v>DEPURAZIONE</v>
          </cell>
          <cell r="D759" t="str">
            <v>DEPURATORE GAGGIANO</v>
          </cell>
          <cell r="E759" t="str">
            <v>Attiva</v>
          </cell>
          <cell r="F759" t="str">
            <v>CAP AREA TECNICA</v>
          </cell>
          <cell r="G759" t="str">
            <v>CAP AREA TECNICA</v>
          </cell>
          <cell r="H759" t="str">
            <v>IMPIANTI DEPURAZIONE</v>
          </cell>
          <cell r="I759" t="str">
            <v>VENTURA</v>
          </cell>
          <cell r="J759" t="str">
            <v>M6</v>
          </cell>
        </row>
        <row r="760">
          <cell r="A760">
            <v>9293</v>
          </cell>
          <cell r="B760" t="str">
            <v>Piano Potenziamento Servizio Fognatura - Comuni vari</v>
          </cell>
          <cell r="C760" t="str">
            <v>FOGNATURA</v>
          </cell>
          <cell r="D760" t="str">
            <v>COMUNI VARI</v>
          </cell>
          <cell r="E760" t="str">
            <v>Attiva</v>
          </cell>
          <cell r="F760" t="str">
            <v>CAP AREA TECNICA</v>
          </cell>
          <cell r="G760" t="str">
            <v>CAP AREA TECNICA</v>
          </cell>
          <cell r="H760" t="str">
            <v>RETI FOGNATURA</v>
          </cell>
          <cell r="I760" t="str">
            <v>VARGIU</v>
          </cell>
          <cell r="J760" t="str">
            <v>M4a</v>
          </cell>
        </row>
        <row r="761">
          <cell r="A761" t="str">
            <v>9293_10</v>
          </cell>
          <cell r="B761" t="str">
            <v>Piano di potenziamento servizio fognatura in Comune in Robecchetto con Induno</v>
          </cell>
          <cell r="C761" t="str">
            <v>FOGNATURA</v>
          </cell>
          <cell r="D761" t="str">
            <v>ROBECCHETTO CON INDUNO</v>
          </cell>
          <cell r="E761" t="str">
            <v>Attiva</v>
          </cell>
          <cell r="F761" t="str">
            <v>CAP AREA TECNICA</v>
          </cell>
          <cell r="G761" t="str">
            <v>CAP AREA TECNICA</v>
          </cell>
          <cell r="H761" t="str">
            <v>RETI FOGNATURA</v>
          </cell>
          <cell r="I761" t="str">
            <v>VARGIU</v>
          </cell>
          <cell r="J761" t="str">
            <v>M4a</v>
          </cell>
        </row>
        <row r="762">
          <cell r="A762" t="str">
            <v>9293_AMI_1</v>
          </cell>
          <cell r="B762" t="str">
            <v>Potenziamento reti fognarie</v>
          </cell>
          <cell r="C762" t="str">
            <v>FOGNATURA</v>
          </cell>
          <cell r="D762" t="str">
            <v>COMUNI VARI</v>
          </cell>
          <cell r="E762" t="str">
            <v>Attiva</v>
          </cell>
          <cell r="F762" t="str">
            <v>CAP AREA TECNICA</v>
          </cell>
          <cell r="G762" t="str">
            <v>CAP AREA TECNICA</v>
          </cell>
          <cell r="H762" t="str">
            <v>RETI FOGNATURA</v>
          </cell>
          <cell r="I762" t="str">
            <v>VARGIU (Labbadini)</v>
          </cell>
          <cell r="J762" t="str">
            <v>M4a</v>
          </cell>
        </row>
        <row r="763">
          <cell r="A763">
            <v>9297</v>
          </cell>
          <cell r="B763" t="str">
            <v>Cassano d'Adda - Intervento di adeguamento e potenziamneto depuratore</v>
          </cell>
          <cell r="C763" t="str">
            <v>DEPURAZIONE</v>
          </cell>
          <cell r="D763" t="str">
            <v>DEPURATORE CASSANO D'ADDA</v>
          </cell>
          <cell r="E763" t="str">
            <v>Attiva</v>
          </cell>
          <cell r="F763" t="str">
            <v>CAP AREA TECNICA</v>
          </cell>
          <cell r="G763" t="str">
            <v>CAP AREA TECNICA</v>
          </cell>
          <cell r="H763" t="str">
            <v>IMPIANTI DEPURAZIONE</v>
          </cell>
          <cell r="I763" t="str">
            <v>VENTURA</v>
          </cell>
          <cell r="J763" t="str">
            <v>M6</v>
          </cell>
        </row>
        <row r="764">
          <cell r="A764" t="str">
            <v>9297_1</v>
          </cell>
          <cell r="B764" t="str">
            <v>Ottimizzazione sistema areazione, disitratazione e altre opere (quota AMI)</v>
          </cell>
          <cell r="C764" t="str">
            <v>DEPURAZIONE</v>
          </cell>
          <cell r="D764" t="str">
            <v>DEPURATORE CASSANO D'ADDA</v>
          </cell>
          <cell r="E764" t="str">
            <v>Chiusa</v>
          </cell>
          <cell r="F764" t="str">
            <v>AMI OPERATION</v>
          </cell>
          <cell r="G764" t="str">
            <v>AMI DEPURAZIONE</v>
          </cell>
          <cell r="H764" t="str">
            <v>DEP MSTR PROGRAMMATA</v>
          </cell>
          <cell r="I764" t="str">
            <v>SCAGLIONE</v>
          </cell>
          <cell r="J764" t="str">
            <v>M6</v>
          </cell>
        </row>
        <row r="765">
          <cell r="A765">
            <v>9298</v>
          </cell>
          <cell r="B765" t="str">
            <v>Sesto San Giovanni - Intervento di adeguamento e potenziamento depuratore</v>
          </cell>
          <cell r="C765" t="str">
            <v>DEPURAZIONE</v>
          </cell>
          <cell r="D765" t="str">
            <v>DEPURATORE SESTO SAN GIOVANNI</v>
          </cell>
          <cell r="E765" t="str">
            <v>Chiusa</v>
          </cell>
          <cell r="F765" t="str">
            <v>CAP AREA TECNICA</v>
          </cell>
          <cell r="G765" t="str">
            <v>CAP AREA TECNICA</v>
          </cell>
          <cell r="H765" t="str">
            <v>IMPIANTI DEPURAZIONE</v>
          </cell>
          <cell r="I765" t="str">
            <v>VENTURA</v>
          </cell>
          <cell r="J765" t="str">
            <v>M6</v>
          </cell>
        </row>
        <row r="766">
          <cell r="A766" t="str">
            <v>9298_AMI</v>
          </cell>
          <cell r="B766" t="str">
            <v>Manutenzione paratoie IN/OUT ed installazione attuatori. Sezione Grigliatura grossolana, Grigliatura fine, dissabbiatura</v>
          </cell>
          <cell r="C766" t="str">
            <v>DEPURAZIONE</v>
          </cell>
          <cell r="D766" t="str">
            <v>DEPURATORE SESTO SAN GIOVANNI</v>
          </cell>
          <cell r="E766" t="str">
            <v>Annullata</v>
          </cell>
          <cell r="F766" t="str">
            <v>AMI OPERATION</v>
          </cell>
          <cell r="G766" t="str">
            <v>AMI DEPURAZIONE</v>
          </cell>
          <cell r="H766" t="str">
            <v>DEP MSTR PROGRAMMATA</v>
          </cell>
          <cell r="I766" t="str">
            <v>SCAGLIONE</v>
          </cell>
          <cell r="J766" t="str">
            <v>M6</v>
          </cell>
        </row>
        <row r="767">
          <cell r="A767">
            <v>9299</v>
          </cell>
          <cell r="B767" t="str">
            <v>Abbiategrasso- Depuratore Rifacimento parziale impianti elettrici, automazione ed illuminazione esterna</v>
          </cell>
          <cell r="C767" t="str">
            <v>DEPURAZIONE</v>
          </cell>
          <cell r="D767" t="str">
            <v>DEPURATORE ABBIATEGRASSO</v>
          </cell>
          <cell r="E767" t="str">
            <v>Chiusa</v>
          </cell>
          <cell r="F767" t="str">
            <v>OI</v>
          </cell>
          <cell r="G767" t="str">
            <v>OPERATIONAL INTELLIGENCE</v>
          </cell>
          <cell r="H767" t="str">
            <v>EFFICIENZA ENERGETICA</v>
          </cell>
          <cell r="I767" t="str">
            <v>MUZZATTI</v>
          </cell>
          <cell r="J767" t="str">
            <v>M6</v>
          </cell>
        </row>
        <row r="768">
          <cell r="A768">
            <v>9300</v>
          </cell>
          <cell r="B768" t="str">
            <v>Assago- Depuratore Rifacimento impianto elettrico sezione sollevamento e pretrattamenti</v>
          </cell>
          <cell r="C768" t="str">
            <v>DEPURAZIONE</v>
          </cell>
          <cell r="D768" t="str">
            <v>DEPURATORE ASSAGO</v>
          </cell>
          <cell r="E768" t="str">
            <v>Chiusa</v>
          </cell>
          <cell r="F768" t="str">
            <v>OI</v>
          </cell>
          <cell r="G768" t="str">
            <v>OPERATIONAL INTELLIGENCE</v>
          </cell>
          <cell r="H768" t="str">
            <v>EFFICIENZA ENERGETICA</v>
          </cell>
          <cell r="I768" t="str">
            <v>MUZZATTI</v>
          </cell>
          <cell r="J768" t="str">
            <v>M6</v>
          </cell>
        </row>
        <row r="769">
          <cell r="A769">
            <v>9303</v>
          </cell>
          <cell r="B769" t="str">
            <v>Peschiera- Depuratore Rifacimento parziale impianti elettrici MT e realizzazione rete di comunicazione linea 1 e revampi</v>
          </cell>
          <cell r="C769" t="str">
            <v>DEPURAZIONE</v>
          </cell>
          <cell r="D769" t="str">
            <v>DEPURATORE PESCHIERA BORROMEO</v>
          </cell>
          <cell r="E769" t="str">
            <v>Chiusa</v>
          </cell>
          <cell r="F769" t="str">
            <v>OI</v>
          </cell>
          <cell r="G769" t="str">
            <v>OPERATIONAL INTELLIGENCE</v>
          </cell>
          <cell r="H769" t="str">
            <v>EFFICIENZA ENERGETICA</v>
          </cell>
          <cell r="I769" t="str">
            <v>MUZZATTI</v>
          </cell>
          <cell r="J769" t="str">
            <v>M6</v>
          </cell>
        </row>
        <row r="770">
          <cell r="A770">
            <v>9306</v>
          </cell>
          <cell r="B770" t="str">
            <v>Trezzano - Depuratore Installazione PLC e realizzazione rete trasmissione dati</v>
          </cell>
          <cell r="C770" t="str">
            <v>DEPURAZIONE</v>
          </cell>
          <cell r="D770" t="str">
            <v>DEPURATORE TREZZANO SUL NAVIGLIO</v>
          </cell>
          <cell r="E770" t="str">
            <v>Attiva</v>
          </cell>
          <cell r="F770" t="str">
            <v>OI</v>
          </cell>
          <cell r="G770" t="str">
            <v>OPERATIONAL INTELLIGENCE</v>
          </cell>
          <cell r="H770" t="str">
            <v>TELECONTROLLO</v>
          </cell>
          <cell r="I770" t="str">
            <v>MUZZATTI</v>
          </cell>
          <cell r="J770" t="str">
            <v>M6</v>
          </cell>
        </row>
        <row r="771">
          <cell r="A771">
            <v>9309</v>
          </cell>
          <cell r="B771" t="str">
            <v>MSF parametrica Amiacque 2021</v>
          </cell>
          <cell r="C771" t="str">
            <v>FOGNATURA</v>
          </cell>
          <cell r="D771" t="str">
            <v>COMUNI VARI</v>
          </cell>
          <cell r="E771" t="str">
            <v>Annullata</v>
          </cell>
          <cell r="F771" t="str">
            <v>AMI OPERATION</v>
          </cell>
          <cell r="G771" t="str">
            <v>AMI FOGNATURA</v>
          </cell>
          <cell r="H771" t="str">
            <v>FOG MSTR PROGRAMMATA</v>
          </cell>
          <cell r="I771" t="str">
            <v>LABBADINI</v>
          </cell>
          <cell r="J771" t="str">
            <v>M4a</v>
          </cell>
        </row>
        <row r="772">
          <cell r="A772">
            <v>9311</v>
          </cell>
          <cell r="B772" t="str">
            <v>MSA-2020-2021 INTER MI MB SII AP_MSR</v>
          </cell>
          <cell r="C772" t="str">
            <v>ACQUEDOTTO</v>
          </cell>
          <cell r="D772" t="str">
            <v>COMUNI VARI</v>
          </cell>
          <cell r="E772" t="str">
            <v>Annullata</v>
          </cell>
          <cell r="F772" t="str">
            <v>AMI OPERATION</v>
          </cell>
          <cell r="G772" t="str">
            <v>AMI ACQUEDOTTO</v>
          </cell>
          <cell r="H772" t="str">
            <v>ACQ MSTR ROTTURA</v>
          </cell>
          <cell r="I772" t="str">
            <v>SALINETTI</v>
          </cell>
          <cell r="J772" t="str">
            <v>M1</v>
          </cell>
        </row>
        <row r="773">
          <cell r="A773">
            <v>9313</v>
          </cell>
          <cell r="B773" t="str">
            <v>MSA Vulnerabilitï¿½ acquedotti</v>
          </cell>
          <cell r="C773" t="str">
            <v>ACQUEDOTTO</v>
          </cell>
          <cell r="D773" t="str">
            <v>COMUNI VARI</v>
          </cell>
          <cell r="E773" t="str">
            <v>Attiva</v>
          </cell>
          <cell r="F773" t="str">
            <v>AMI OPERATION</v>
          </cell>
          <cell r="G773" t="str">
            <v>AMI ACQUEDOTTO</v>
          </cell>
          <cell r="H773" t="str">
            <v>ACQ MSTR PROGRAMMATA</v>
          </cell>
          <cell r="I773" t="str">
            <v>SALINETTI</v>
          </cell>
          <cell r="J773" t="str">
            <v>M1</v>
          </cell>
        </row>
        <row r="774">
          <cell r="A774">
            <v>9317</v>
          </cell>
          <cell r="B774" t="str">
            <v>Robecco Fanghi</v>
          </cell>
          <cell r="C774" t="str">
            <v>ALTRE ATTIVITA IDRICHE</v>
          </cell>
          <cell r="D774" t="str">
            <v>DEPURATORE ROBECCO SUL NAVIGLIO</v>
          </cell>
          <cell r="E774" t="str">
            <v>Chiusa</v>
          </cell>
          <cell r="F774" t="str">
            <v>ECONOMIE CIRCOLARI</v>
          </cell>
          <cell r="G774" t="str">
            <v>ECONOMIA CIRCOLARE IN TARIFFA</v>
          </cell>
          <cell r="H774" t="str">
            <v>ECONOMIA CIRCOLARE IN TARIFFA</v>
          </cell>
          <cell r="I774" t="str">
            <v>LANUZZA</v>
          </cell>
          <cell r="J774" t="str">
            <v>M5</v>
          </cell>
        </row>
        <row r="775">
          <cell r="A775">
            <v>9338</v>
          </cell>
          <cell r="B775" t="str">
            <v>Risoluzione interf Ai 09-013 autostrada A 4</v>
          </cell>
          <cell r="C775" t="str">
            <v>ACQUEDOTTO</v>
          </cell>
          <cell r="D775" t="str">
            <v>CUSANO MILANINO</v>
          </cell>
          <cell r="E775" t="str">
            <v>Chiusa</v>
          </cell>
          <cell r="F775" t="str">
            <v>CAP AREA TECNICA</v>
          </cell>
          <cell r="G775" t="str">
            <v>CAP AREA TECNICA</v>
          </cell>
          <cell r="H775" t="str">
            <v>INTERFERENZE ACQUEDOTTI</v>
          </cell>
          <cell r="I775" t="str">
            <v>VENTURA</v>
          </cell>
          <cell r="J775" t="str">
            <v>M2</v>
          </cell>
        </row>
        <row r="776">
          <cell r="A776">
            <v>9344</v>
          </cell>
          <cell r="B776" t="str">
            <v>San Giuliano Ovest- Depuratore revamping impianti elettrici</v>
          </cell>
          <cell r="C776" t="str">
            <v>DEPURAZIONE</v>
          </cell>
          <cell r="D776" t="str">
            <v>DEPURATORE SAN GIULIANO MILANESE OVEST</v>
          </cell>
          <cell r="E776" t="str">
            <v>Attiva</v>
          </cell>
          <cell r="F776" t="str">
            <v>OI</v>
          </cell>
          <cell r="G776" t="str">
            <v>OPERATIONAL INTELLIGENCE</v>
          </cell>
          <cell r="H776" t="str">
            <v>EFFICIENZA ENERGETICA</v>
          </cell>
          <cell r="I776" t="str">
            <v>MUZZATTI</v>
          </cell>
          <cell r="J776" t="str">
            <v>M6</v>
          </cell>
        </row>
        <row r="777">
          <cell r="A777">
            <v>9351</v>
          </cell>
          <cell r="B777" t="str">
            <v>Manutenzione Straordinaria e Revamping Cogenerazioni</v>
          </cell>
          <cell r="C777" t="str">
            <v>ACQUEDOTTO</v>
          </cell>
          <cell r="D777" t="str">
            <v>COMUNI VARI</v>
          </cell>
          <cell r="E777" t="str">
            <v>Attiva</v>
          </cell>
          <cell r="F777" t="str">
            <v>OI</v>
          </cell>
          <cell r="G777" t="str">
            <v>OPERATIONAL INTELLIGENCE</v>
          </cell>
          <cell r="H777" t="str">
            <v>EFFICIENZA ENERGETICA</v>
          </cell>
          <cell r="I777" t="str">
            <v>MUZZATTI</v>
          </cell>
          <cell r="J777" t="str">
            <v>M6</v>
          </cell>
        </row>
        <row r="778">
          <cell r="A778">
            <v>9371</v>
          </cell>
          <cell r="B778" t="str">
            <v>Risoluzione interferenza A4 Satap - Acq- PERO Via Sempione</v>
          </cell>
          <cell r="C778" t="str">
            <v>ACQUEDOTTO</v>
          </cell>
          <cell r="D778" t="str">
            <v>PERO</v>
          </cell>
          <cell r="E778" t="str">
            <v>Chiusa</v>
          </cell>
          <cell r="F778" t="str">
            <v>CAP AREA TECNICA</v>
          </cell>
          <cell r="G778" t="str">
            <v>CAP AREA TECNICA</v>
          </cell>
          <cell r="H778" t="str">
            <v>INTERFERENZE ACQUEDOTTI</v>
          </cell>
          <cell r="I778" t="str">
            <v>VENTURA</v>
          </cell>
          <cell r="J778" t="str">
            <v>M2</v>
          </cell>
        </row>
        <row r="779">
          <cell r="A779" t="str">
            <v>9372_5</v>
          </cell>
          <cell r="B779" t="str">
            <v>V CORSIA A 8 2 LOTTO RISOLUZIONE INTERFERENZA 2 FOG NON CENSITA VIA DE GASPERI</v>
          </cell>
          <cell r="C779" t="str">
            <v>FOGNATURA</v>
          </cell>
          <cell r="D779" t="str">
            <v>LAINATE</v>
          </cell>
          <cell r="E779" t="str">
            <v>Chiusa</v>
          </cell>
          <cell r="F779" t="str">
            <v>CAP AREA TECNICA</v>
          </cell>
          <cell r="G779" t="str">
            <v>CAP AREA TECNICA</v>
          </cell>
          <cell r="H779" t="str">
            <v>INTERFERENZE FOGNATURE</v>
          </cell>
          <cell r="I779" t="str">
            <v>VARGIU</v>
          </cell>
          <cell r="J779" t="str">
            <v>M4a</v>
          </cell>
        </row>
        <row r="780">
          <cell r="A780" t="str">
            <v>9372_7</v>
          </cell>
          <cell r="B780" t="str">
            <v>LAINATE-RHO - RISOLUZIONE INTERFERENZE AUTOSTRADA A8 MILANO LAGHI - V CORSIA</v>
          </cell>
          <cell r="C780" t="str">
            <v>ACQUEDOTTO</v>
          </cell>
          <cell r="D780" t="str">
            <v>LAINATE</v>
          </cell>
          <cell r="E780" t="str">
            <v>Chiusa</v>
          </cell>
          <cell r="F780" t="str">
            <v>CAP AREA TECNICA</v>
          </cell>
          <cell r="G780" t="str">
            <v>CAP AREA TECNICA</v>
          </cell>
          <cell r="H780" t="str">
            <v>INTERFERENZE ACQUEDOTTI</v>
          </cell>
          <cell r="I780" t="str">
            <v>VENTURA</v>
          </cell>
          <cell r="J780" t="str">
            <v>M2</v>
          </cell>
        </row>
        <row r="781">
          <cell r="A781" t="str">
            <v>9372_8</v>
          </cell>
          <cell r="B781" t="str">
            <v>ACQ 01-07 VIA MENGATO VICOLO ERBA</v>
          </cell>
          <cell r="C781" t="str">
            <v>ACQUEDOTTO</v>
          </cell>
          <cell r="D781" t="str">
            <v>LAINATE</v>
          </cell>
          <cell r="E781" t="str">
            <v>Chiusa</v>
          </cell>
          <cell r="F781" t="str">
            <v>CAP AREA TECNICA</v>
          </cell>
          <cell r="G781" t="str">
            <v>CAP AREA TECNICA</v>
          </cell>
          <cell r="H781" t="str">
            <v>INTERFERENZE ACQUEDOTTI</v>
          </cell>
          <cell r="I781" t="str">
            <v>VENTURA</v>
          </cell>
          <cell r="J781" t="str">
            <v>M2</v>
          </cell>
        </row>
        <row r="782">
          <cell r="A782" t="str">
            <v>9372_9</v>
          </cell>
          <cell r="B782" t="str">
            <v>ACQ 01-08  VIA DE GASPERI</v>
          </cell>
          <cell r="C782" t="str">
            <v>ACQUEDOTTO</v>
          </cell>
          <cell r="D782" t="str">
            <v>LAINATE</v>
          </cell>
          <cell r="E782" t="str">
            <v>Chiusa</v>
          </cell>
          <cell r="F782" t="str">
            <v>CAP AREA TECNICA</v>
          </cell>
          <cell r="G782" t="str">
            <v>CAP AREA TECNICA</v>
          </cell>
          <cell r="H782" t="str">
            <v>INTERFERENZE ACQUEDOTTI</v>
          </cell>
          <cell r="I782" t="str">
            <v>VENTURA</v>
          </cell>
          <cell r="J782" t="str">
            <v>M2</v>
          </cell>
        </row>
        <row r="783">
          <cell r="A783">
            <v>9375</v>
          </cell>
          <cell r="B783" t="str">
            <v>Risoluzione Interferenza acq con realizzazione terzo binario linea ferroviaria MILANO/ASSO al KM8+264</v>
          </cell>
          <cell r="C783" t="str">
            <v>ACQUEDOTTO</v>
          </cell>
          <cell r="D783" t="str">
            <v>CORMANO</v>
          </cell>
          <cell r="E783" t="str">
            <v>Chiusa</v>
          </cell>
          <cell r="F783" t="str">
            <v>CAP AREA TECNICA</v>
          </cell>
          <cell r="G783" t="str">
            <v>CAP AREA TECNICA</v>
          </cell>
          <cell r="H783" t="str">
            <v>INTERFERENZE ACQUEDOTTI</v>
          </cell>
          <cell r="I783" t="str">
            <v>VENTURA</v>
          </cell>
          <cell r="J783" t="str">
            <v>M2</v>
          </cell>
        </row>
        <row r="784">
          <cell r="A784">
            <v>9381</v>
          </cell>
          <cell r="B784" t="str">
            <v>Pozzo per lottizzazione in loc. Lavanderia di Segrate</v>
          </cell>
          <cell r="C784" t="str">
            <v>ACQUEDOTTO</v>
          </cell>
          <cell r="D784" t="str">
            <v>SEGRATE</v>
          </cell>
          <cell r="E784" t="str">
            <v>Attiva</v>
          </cell>
          <cell r="F784" t="str">
            <v>CAP AREA TECNICA</v>
          </cell>
          <cell r="G784" t="str">
            <v>CAP AREA TECNICA</v>
          </cell>
          <cell r="H784" t="str">
            <v>IMPIANTI ACQUEDOTTO</v>
          </cell>
          <cell r="I784" t="str">
            <v>VENTURA</v>
          </cell>
          <cell r="J784" t="str">
            <v>M2</v>
          </cell>
        </row>
        <row r="785">
          <cell r="A785">
            <v>9382</v>
          </cell>
          <cell r="B785" t="str">
            <v>Interventi di potenziamento reti acquedottistiche in Segrate loc Lavanderie</v>
          </cell>
          <cell r="C785" t="str">
            <v>ACQUEDOTTO</v>
          </cell>
          <cell r="D785" t="str">
            <v>SEGRATE</v>
          </cell>
          <cell r="E785" t="str">
            <v>Attiva</v>
          </cell>
          <cell r="F785" t="str">
            <v>CAP AREA TECNICA</v>
          </cell>
          <cell r="G785" t="str">
            <v>CAP AREA TECNICA</v>
          </cell>
          <cell r="H785" t="str">
            <v>RETI ACQUEDOTTO</v>
          </cell>
          <cell r="I785" t="str">
            <v>VENTURA</v>
          </cell>
          <cell r="J785" t="str">
            <v>M2</v>
          </cell>
        </row>
        <row r="786">
          <cell r="A786" t="str">
            <v>9384_new</v>
          </cell>
          <cell r="B786" t="str">
            <v>Risoluzione interferenza con nuova linea MM1 stazione sesto sg.</v>
          </cell>
          <cell r="C786" t="str">
            <v>ACQUEDOTTO</v>
          </cell>
          <cell r="D786" t="str">
            <v>SESTO SAN GIOVANNI</v>
          </cell>
          <cell r="E786" t="str">
            <v>Chiusa</v>
          </cell>
          <cell r="F786" t="str">
            <v>CAP AREA TECNICA</v>
          </cell>
          <cell r="G786" t="str">
            <v>CAP AREA TECNICA</v>
          </cell>
          <cell r="H786" t="str">
            <v>INTERFERENZE ACQUEDOTTI</v>
          </cell>
          <cell r="I786" t="str">
            <v>VENTURA</v>
          </cell>
          <cell r="J786" t="str">
            <v>M2</v>
          </cell>
        </row>
        <row r="787">
          <cell r="A787" t="str">
            <v>9390_AMI</v>
          </cell>
          <cell r="B787" t="str">
            <v>Interventi fognari Amiacque in Comune di Sesto San Giovanni</v>
          </cell>
          <cell r="C787" t="str">
            <v>FOGNATURA</v>
          </cell>
          <cell r="D787" t="str">
            <v>SESTO SAN GIOVANNI</v>
          </cell>
          <cell r="E787" t="str">
            <v>Chiusa</v>
          </cell>
          <cell r="F787" t="str">
            <v>CAP AREA TECNICA</v>
          </cell>
          <cell r="G787" t="str">
            <v>CAP AREA TECNICA</v>
          </cell>
          <cell r="H787" t="str">
            <v>RETI FOGNATURA</v>
          </cell>
          <cell r="I787" t="str">
            <v>VARGIU</v>
          </cell>
          <cell r="J787" t="str">
            <v>M4a</v>
          </cell>
        </row>
        <row r="788">
          <cell r="A788" t="str">
            <v>9392_3</v>
          </cell>
          <cell r="B788" t="str">
            <v>Rimozione condotte in fibrocemento - San Colombano</v>
          </cell>
          <cell r="C788" t="str">
            <v>ACQUEDOTTO</v>
          </cell>
          <cell r="D788" t="str">
            <v>SAN COLOMBANO AL LAMBRO</v>
          </cell>
          <cell r="E788" t="str">
            <v>Annullata</v>
          </cell>
          <cell r="F788" t="str">
            <v>CAP AREA TECNICA</v>
          </cell>
          <cell r="G788" t="str">
            <v>CAP AREA TECNICA</v>
          </cell>
          <cell r="H788" t="str">
            <v>RETI ACQUEDOTTO</v>
          </cell>
          <cell r="I788" t="str">
            <v>VENTURA</v>
          </cell>
          <cell r="J788" t="str">
            <v>M1</v>
          </cell>
        </row>
        <row r="789">
          <cell r="A789">
            <v>9397</v>
          </cell>
          <cell r="B789" t="str">
            <v>Interventi di adeguamento impianto a seguito verifica rischio idraulico</v>
          </cell>
          <cell r="C789" t="str">
            <v>DEPURAZIONE</v>
          </cell>
          <cell r="D789" t="str">
            <v>COMUNI VARI</v>
          </cell>
          <cell r="E789" t="str">
            <v>Attiva</v>
          </cell>
          <cell r="F789" t="str">
            <v>CAP AREA TECNICA</v>
          </cell>
          <cell r="G789" t="str">
            <v>CAP AREA TECNICA</v>
          </cell>
          <cell r="H789" t="str">
            <v>IMPIANTI DEPURAZIONE</v>
          </cell>
          <cell r="I789" t="str">
            <v>VENTURA</v>
          </cell>
          <cell r="J789" t="str">
            <v>M6</v>
          </cell>
        </row>
        <row r="790">
          <cell r="A790">
            <v>9399</v>
          </cell>
          <cell r="B790" t="str">
            <v>Investimenti Amiacque su sedi CAP e integrazione su arredi (Milano, Idroscalo e Assago U10)</v>
          </cell>
          <cell r="C790" t="str">
            <v>GENERALE</v>
          </cell>
          <cell r="D790" t="str">
            <v>SEDI</v>
          </cell>
          <cell r="E790" t="str">
            <v>Attiva</v>
          </cell>
          <cell r="F790" t="str">
            <v>SEDI SECURITY E VARIE</v>
          </cell>
          <cell r="G790" t="str">
            <v>SEDI E SECURITY</v>
          </cell>
          <cell r="H790" t="str">
            <v>SEDI</v>
          </cell>
          <cell r="I790" t="str">
            <v>PIROLO</v>
          </cell>
          <cell r="J790" t="str">
            <v>ALTRO</v>
          </cell>
        </row>
        <row r="791">
          <cell r="A791">
            <v>9406</v>
          </cell>
          <cell r="B791" t="str">
            <v>Aggiornamento analisi energetiche</v>
          </cell>
          <cell r="C791" t="str">
            <v>DEPURAZIONE</v>
          </cell>
          <cell r="D791" t="str">
            <v>COMUNI VARI</v>
          </cell>
          <cell r="E791" t="str">
            <v>Attiva</v>
          </cell>
          <cell r="F791" t="str">
            <v>OI</v>
          </cell>
          <cell r="G791" t="str">
            <v>OPERATIONAL INTELLIGENCE</v>
          </cell>
          <cell r="H791" t="str">
            <v>TELECONTROLLO</v>
          </cell>
          <cell r="I791" t="str">
            <v>MUZZATTI</v>
          </cell>
          <cell r="J791" t="str">
            <v>ALTRO</v>
          </cell>
        </row>
        <row r="792">
          <cell r="A792">
            <v>9443</v>
          </cell>
          <cell r="B792" t="str">
            <v>Interventi di alleggerimento su rete fognaria di Bollate - Sottopasso Novate-Bollate</v>
          </cell>
          <cell r="C792" t="str">
            <v>FOGNATURA</v>
          </cell>
          <cell r="D792" t="str">
            <v>COMUNI VARI</v>
          </cell>
          <cell r="E792" t="str">
            <v>Attiva</v>
          </cell>
          <cell r="F792" t="str">
            <v>CAP AREA TECNICA</v>
          </cell>
          <cell r="G792" t="str">
            <v>CAP AREA TECNICA</v>
          </cell>
          <cell r="H792" t="str">
            <v>RETI FOGNATURA</v>
          </cell>
          <cell r="I792" t="str">
            <v>VARGIU</v>
          </cell>
          <cell r="J792" t="str">
            <v>M4a</v>
          </cell>
        </row>
        <row r="793">
          <cell r="A793">
            <v>9504</v>
          </cell>
          <cell r="B793" t="str">
            <v>acquisto nuova autogru</v>
          </cell>
          <cell r="C793" t="str">
            <v>GENERALE</v>
          </cell>
          <cell r="D793" t="str">
            <v>COMUNI VARI</v>
          </cell>
          <cell r="E793" t="str">
            <v>Attiva</v>
          </cell>
          <cell r="F793" t="str">
            <v>SEDI SECURITY E VARIE</v>
          </cell>
          <cell r="G793" t="str">
            <v>SEDI E SECURITY</v>
          </cell>
          <cell r="H793" t="str">
            <v>AUTOMEZZI</v>
          </cell>
          <cell r="I793" t="str">
            <v>PIROLO</v>
          </cell>
          <cell r="J793" t="str">
            <v>M2</v>
          </cell>
        </row>
        <row r="794">
          <cell r="A794">
            <v>9392</v>
          </cell>
          <cell r="B794" t="str">
            <v>Interventi di rifacimento reti acquedottistiche</v>
          </cell>
          <cell r="C794" t="str">
            <v>ACQUEDOTTO</v>
          </cell>
          <cell r="D794" t="str">
            <v>COMUNI VARI</v>
          </cell>
          <cell r="E794" t="str">
            <v>Annullata</v>
          </cell>
          <cell r="F794" t="str">
            <v>CAP AREA TECNICA</v>
          </cell>
          <cell r="G794" t="str">
            <v>CAP AREA TECNICA</v>
          </cell>
          <cell r="H794" t="str">
            <v>RETI ACQUEDOTTO</v>
          </cell>
          <cell r="I794" t="str">
            <v>VENTURA</v>
          </cell>
          <cell r="J794" t="str">
            <v>M1</v>
          </cell>
        </row>
        <row r="795">
          <cell r="A795" t="str">
            <v>6978_53</v>
          </cell>
          <cell r="B795" t="str">
            <v>demolizione parziale serbatoio pensile cassina de pecchi</v>
          </cell>
          <cell r="C795" t="str">
            <v>ACQUEDOTTO</v>
          </cell>
          <cell r="D795" t="str">
            <v>CASSINA DE' PECCHI</v>
          </cell>
          <cell r="E795" t="str">
            <v>Attiva</v>
          </cell>
          <cell r="F795" t="str">
            <v>CAP AREA TECNICA</v>
          </cell>
          <cell r="G795" t="str">
            <v>CAP AREA TECNICA</v>
          </cell>
          <cell r="H795" t="str">
            <v>SERBATOI</v>
          </cell>
          <cell r="I795" t="str">
            <v>VENTURA</v>
          </cell>
          <cell r="J795" t="str">
            <v>M2</v>
          </cell>
        </row>
        <row r="796">
          <cell r="A796" t="str">
            <v>6978_54</v>
          </cell>
          <cell r="B796" t="str">
            <v>restauro serbatoio pensile arconate</v>
          </cell>
          <cell r="C796" t="str">
            <v>ACQUEDOTTO</v>
          </cell>
          <cell r="D796" t="str">
            <v>ARCONATE</v>
          </cell>
          <cell r="E796" t="str">
            <v>Attiva</v>
          </cell>
          <cell r="F796" t="str">
            <v>CAP AREA TECNICA</v>
          </cell>
          <cell r="G796" t="str">
            <v>CAP AREA TECNICA</v>
          </cell>
          <cell r="H796" t="str">
            <v>SERBATOI</v>
          </cell>
          <cell r="I796" t="str">
            <v>VENTURA</v>
          </cell>
          <cell r="J796" t="str">
            <v>M2</v>
          </cell>
        </row>
        <row r="797">
          <cell r="A797" t="str">
            <v>6978_55</v>
          </cell>
          <cell r="B797" t="str">
            <v>restauro serbatoio pensile basiano</v>
          </cell>
          <cell r="C797" t="str">
            <v>ACQUEDOTTO</v>
          </cell>
          <cell r="D797" t="str">
            <v>BASIANO</v>
          </cell>
          <cell r="E797" t="str">
            <v>Attiva</v>
          </cell>
          <cell r="F797" t="str">
            <v>CAP AREA TECNICA</v>
          </cell>
          <cell r="G797" t="str">
            <v>CAP AREA TECNICA</v>
          </cell>
          <cell r="H797" t="str">
            <v>SERBATOI</v>
          </cell>
          <cell r="I797" t="str">
            <v>VENTURA</v>
          </cell>
          <cell r="J797" t="str">
            <v>M2</v>
          </cell>
        </row>
        <row r="798">
          <cell r="A798" t="str">
            <v>5739_29</v>
          </cell>
          <cell r="B798" t="str">
            <v>Pozzi di prima falda comune di Sesto San Giovanni (parte)</v>
          </cell>
          <cell r="C798" t="str">
            <v>ALTRE ATTIVITA IDRICHE</v>
          </cell>
          <cell r="D798" t="str">
            <v>SESTO SAN GIOVANNI</v>
          </cell>
          <cell r="E798" t="str">
            <v>Attiva</v>
          </cell>
          <cell r="F798" t="str">
            <v>GESTIONE CLIENTI</v>
          </cell>
          <cell r="G798" t="str">
            <v>GESTIONE CLIENTI</v>
          </cell>
          <cell r="H798" t="str">
            <v>POZZI DI PRIMA FALDA</v>
          </cell>
          <cell r="I798" t="str">
            <v>SPOSITO</v>
          </cell>
          <cell r="J798" t="str">
            <v>M3</v>
          </cell>
        </row>
        <row r="799">
          <cell r="A799" t="str">
            <v>5739_30</v>
          </cell>
          <cell r="B799" t="str">
            <v>Pozzi di prima falda per uso area a verde  nel comune di Vanzaghello</v>
          </cell>
          <cell r="C799" t="str">
            <v>ALTRE ATTIVITA IDRICHE</v>
          </cell>
          <cell r="D799" t="str">
            <v>VANZAGHELLO</v>
          </cell>
          <cell r="E799" t="str">
            <v>Attiva</v>
          </cell>
          <cell r="F799" t="str">
            <v>GESTIONE CLIENTI</v>
          </cell>
          <cell r="G799" t="str">
            <v>GESTIONE CLIENTI</v>
          </cell>
          <cell r="H799" t="str">
            <v>POZZI DI PRIMA FALDA</v>
          </cell>
          <cell r="I799" t="str">
            <v>SPOSITO</v>
          </cell>
          <cell r="J799" t="str">
            <v>M3</v>
          </cell>
        </row>
        <row r="800">
          <cell r="A800" t="str">
            <v>5739_32</v>
          </cell>
          <cell r="B800" t="str">
            <v>Pozzi di prima falda per uso area a verde nel comune di Gaggiano</v>
          </cell>
          <cell r="C800" t="str">
            <v>ALTRE ATTIVITA IDRICHE</v>
          </cell>
          <cell r="D800" t="str">
            <v>GAGGIANO</v>
          </cell>
          <cell r="E800" t="str">
            <v>Attiva</v>
          </cell>
          <cell r="F800" t="str">
            <v>GESTIONE CLIENTI</v>
          </cell>
          <cell r="G800" t="str">
            <v>GESTIONE CLIENTI</v>
          </cell>
          <cell r="H800" t="str">
            <v>POZZI DI PRIMA FALDA</v>
          </cell>
          <cell r="I800" t="str">
            <v>SPOSITO</v>
          </cell>
          <cell r="J800" t="str">
            <v>M3</v>
          </cell>
        </row>
        <row r="801">
          <cell r="A801" t="str">
            <v>9288_E_NEW</v>
          </cell>
          <cell r="B801" t="str">
            <v>Fornitura e posa 6Â° filtro rotativo a disco</v>
          </cell>
          <cell r="C801" t="str">
            <v>DEPURAZIONE</v>
          </cell>
          <cell r="D801" t="str">
            <v>DEPURATORE LOCATE TRIULZI</v>
          </cell>
          <cell r="E801" t="str">
            <v>Attiva</v>
          </cell>
          <cell r="F801" t="str">
            <v>AMI OPERATION</v>
          </cell>
          <cell r="G801" t="str">
            <v>AMI DEPURAZIONE</v>
          </cell>
          <cell r="H801" t="str">
            <v>DEP MSTR PROGRAMMATA</v>
          </cell>
          <cell r="I801" t="str">
            <v>SCAGLIONE</v>
          </cell>
          <cell r="J801" t="str">
            <v>M6</v>
          </cell>
        </row>
        <row r="802">
          <cell r="A802" t="str">
            <v>9047_C</v>
          </cell>
          <cell r="B802" t="str">
            <v xml:space="preserve">FORNITURA E INSTALLAZIONE NUOVA GRIGLIA FINEÂ  QUARTA </v>
          </cell>
          <cell r="C802" t="str">
            <v>DEPURAZIONE</v>
          </cell>
          <cell r="D802" t="str">
            <v>DEPURATORE CANEGRATE</v>
          </cell>
          <cell r="E802" t="str">
            <v>Attiva</v>
          </cell>
          <cell r="F802" t="str">
            <v>AMI OPERATION</v>
          </cell>
          <cell r="G802" t="str">
            <v>AMI DEPURAZIONE</v>
          </cell>
          <cell r="H802" t="str">
            <v>DEP MSTR PROGRAMMATA</v>
          </cell>
          <cell r="I802" t="str">
            <v>SCAGLIONE</v>
          </cell>
          <cell r="J802" t="str">
            <v>M6</v>
          </cell>
        </row>
        <row r="803">
          <cell r="A803" t="str">
            <v>9047_D</v>
          </cell>
          <cell r="B803" t="str">
            <v>Manutenzione straordinaria carriponte dissabbiatura/primari</v>
          </cell>
          <cell r="C803" t="str">
            <v>DEPURAZIONE</v>
          </cell>
          <cell r="D803" t="str">
            <v>DEPURATORE PERO</v>
          </cell>
          <cell r="E803" t="str">
            <v>Attiva</v>
          </cell>
          <cell r="F803" t="str">
            <v>AMI OPERATION</v>
          </cell>
          <cell r="G803" t="str">
            <v>AMI DEPURAZIONE</v>
          </cell>
          <cell r="H803" t="str">
            <v>DEP MSTR PROGRAMMATA</v>
          </cell>
          <cell r="I803" t="str">
            <v>SCAGLIONE</v>
          </cell>
          <cell r="J803" t="str">
            <v>M6</v>
          </cell>
        </row>
        <row r="804">
          <cell r="A804" t="str">
            <v>4541_4</v>
          </cell>
          <cell r="B804" t="str">
            <v>Centrale di Trezzo sull'Adda: 4^ lotto - centrale di trattamento, opere elettriche ed elettromeccaniche</v>
          </cell>
          <cell r="C804" t="str">
            <v>ACQUEDOTTO</v>
          </cell>
          <cell r="D804" t="str">
            <v>CENTRALE TREZZO SULL'ADDA</v>
          </cell>
          <cell r="E804" t="str">
            <v>Chiusa</v>
          </cell>
          <cell r="F804" t="str">
            <v>CAP AREA TECNICA</v>
          </cell>
          <cell r="G804" t="str">
            <v>CAP AREA TECNICA</v>
          </cell>
          <cell r="H804" t="str">
            <v>CENTRALI CON DORSALI</v>
          </cell>
          <cell r="I804" t="str">
            <v>VENTURA</v>
          </cell>
          <cell r="J804" t="str">
            <v>M3</v>
          </cell>
        </row>
        <row r="805">
          <cell r="A805" t="str">
            <v>4541_N</v>
          </cell>
          <cell r="B805" t="str">
            <v>Raddoppio serbatoio Correzzana</v>
          </cell>
          <cell r="C805" t="str">
            <v>ACQUEDOTTO</v>
          </cell>
          <cell r="D805" t="str">
            <v>CENTRALE TREZZO SULL'ADDA</v>
          </cell>
          <cell r="E805" t="str">
            <v>Chiusa</v>
          </cell>
          <cell r="F805" t="str">
            <v>CAP AREA TECNICA</v>
          </cell>
          <cell r="G805" t="str">
            <v>CAP AREA TECNICA</v>
          </cell>
          <cell r="H805" t="str">
            <v>CENTRALI CON DORSALI</v>
          </cell>
          <cell r="I805" t="str">
            <v>VENTURA</v>
          </cell>
          <cell r="J805" t="str">
            <v>M3</v>
          </cell>
        </row>
        <row r="806">
          <cell r="A806">
            <v>5072</v>
          </cell>
          <cell r="B806" t="str">
            <v>Nuovo pozzo ad Arese, localitÃ  Travello</v>
          </cell>
          <cell r="C806" t="str">
            <v>ACQUEDOTTO</v>
          </cell>
          <cell r="D806" t="str">
            <v>ARESE</v>
          </cell>
          <cell r="E806" t="str">
            <v>Chiusa</v>
          </cell>
          <cell r="F806" t="str">
            <v>CAP AREA TECNICA</v>
          </cell>
          <cell r="G806" t="str">
            <v>CAP AREA TECNICA</v>
          </cell>
          <cell r="H806" t="str">
            <v>IMPIANTI ACQUEDOTTO</v>
          </cell>
          <cell r="I806" t="str">
            <v>VENTURA</v>
          </cell>
          <cell r="J806" t="str">
            <v>M3</v>
          </cell>
        </row>
        <row r="807">
          <cell r="A807">
            <v>5158</v>
          </cell>
          <cell r="B807" t="str">
            <v>lavori di realizzazione nuovo pozzo in comune di Abbiategrasso - via Cagnola</v>
          </cell>
          <cell r="C807" t="str">
            <v>ACQUEDOTTO</v>
          </cell>
          <cell r="D807" t="str">
            <v>ABBIATEGRASSO</v>
          </cell>
          <cell r="E807" t="str">
            <v>Chiusa</v>
          </cell>
          <cell r="F807" t="str">
            <v>CAP AREA TECNICA</v>
          </cell>
          <cell r="G807" t="str">
            <v>CAP AREA TECNICA</v>
          </cell>
          <cell r="H807" t="str">
            <v>IMPIANTI ACQUEDOTTO</v>
          </cell>
          <cell r="I807" t="str">
            <v>VENTURA</v>
          </cell>
          <cell r="J807" t="str">
            <v>M3</v>
          </cell>
        </row>
        <row r="808">
          <cell r="A808" t="str">
            <v>5177_2</v>
          </cell>
          <cell r="B808" t="str">
            <v>Potenziamento reti fognarie  insufficienti nel centro storico di Cologno Monzese</v>
          </cell>
          <cell r="C808" t="str">
            <v>FOGNATURA</v>
          </cell>
          <cell r="D808" t="str">
            <v>COLOGNO MONZESE</v>
          </cell>
          <cell r="E808" t="str">
            <v>Chiusa</v>
          </cell>
          <cell r="F808" t="str">
            <v>CAP AREA TECNICA</v>
          </cell>
          <cell r="G808" t="str">
            <v>CAP AREA TECNICA</v>
          </cell>
          <cell r="H808" t="str">
            <v>RETI FOGNATURA</v>
          </cell>
          <cell r="I808" t="str">
            <v>VARGIU</v>
          </cell>
          <cell r="J808" t="str">
            <v>M4a</v>
          </cell>
        </row>
        <row r="809">
          <cell r="A809" t="str">
            <v>5177_4</v>
          </cell>
          <cell r="B809" t="str">
            <v>Potenziamento reti fognarie  insufficienti nel centro storico di Cologno Monzese</v>
          </cell>
          <cell r="C809" t="str">
            <v>FOGNATURA</v>
          </cell>
          <cell r="D809" t="str">
            <v>COLOGNO MONZESE</v>
          </cell>
          <cell r="E809" t="str">
            <v>Chiusa</v>
          </cell>
          <cell r="F809" t="str">
            <v>CAP AREA TECNICA</v>
          </cell>
          <cell r="G809" t="str">
            <v>CAP AREA TECNICA</v>
          </cell>
          <cell r="H809" t="str">
            <v>RETI FOGNATURA</v>
          </cell>
          <cell r="I809" t="str">
            <v>VARGIU</v>
          </cell>
          <cell r="J809" t="str">
            <v>M4a</v>
          </cell>
        </row>
        <row r="810">
          <cell r="A810">
            <v>5186</v>
          </cell>
          <cell r="B810" t="str">
            <v>costruzione scolmatore di piena a Brugherio</v>
          </cell>
          <cell r="C810" t="str">
            <v>FOGNATURA</v>
          </cell>
          <cell r="D810" t="str">
            <v>BRUGHERIO</v>
          </cell>
          <cell r="E810" t="str">
            <v>Attiva</v>
          </cell>
          <cell r="F810" t="str">
            <v>CAP AREA TECNICA</v>
          </cell>
          <cell r="G810" t="str">
            <v>CAP AREA TECNICA</v>
          </cell>
          <cell r="H810" t="str">
            <v>COLLETTORI</v>
          </cell>
          <cell r="I810" t="str">
            <v>VARGIU</v>
          </cell>
          <cell r="J810" t="str">
            <v>M4b</v>
          </cell>
        </row>
        <row r="811">
          <cell r="A811">
            <v>5198</v>
          </cell>
          <cell r="B811" t="str">
            <v>nuovo pozzo a Cuggiono - via Turati</v>
          </cell>
          <cell r="C811" t="str">
            <v>ACQUEDOTTO</v>
          </cell>
          <cell r="D811" t="str">
            <v>CUGGIONO</v>
          </cell>
          <cell r="E811" t="str">
            <v>Attiva</v>
          </cell>
          <cell r="F811" t="str">
            <v>CAP AREA TECNICA</v>
          </cell>
          <cell r="G811" t="str">
            <v>CAP AREA TECNICA</v>
          </cell>
          <cell r="H811" t="str">
            <v>IMPIANTI ACQUEDOTTO</v>
          </cell>
          <cell r="I811" t="str">
            <v>VENTURA</v>
          </cell>
          <cell r="J811" t="str">
            <v>M3</v>
          </cell>
        </row>
        <row r="812">
          <cell r="A812">
            <v>5335</v>
          </cell>
          <cell r="B812" t="str">
            <v>lavori di estensione della rete idrica in comune di San Giuliano Milanese nella via Viboldone - Pedriano</v>
          </cell>
          <cell r="C812" t="str">
            <v>ACQUEDOTTO</v>
          </cell>
          <cell r="D812" t="str">
            <v>SAN GIULIANO MILANESE</v>
          </cell>
          <cell r="E812" t="str">
            <v>Chiusa</v>
          </cell>
          <cell r="F812" t="str">
            <v>CAP AREA TECNICA</v>
          </cell>
          <cell r="G812" t="str">
            <v>CAP AREA TECNICA</v>
          </cell>
          <cell r="H812" t="str">
            <v>RETI ACQUEDOTTO</v>
          </cell>
          <cell r="I812" t="str">
            <v>VENTURA</v>
          </cell>
          <cell r="J812" t="str">
            <v>M3</v>
          </cell>
        </row>
        <row r="813">
          <cell r="A813">
            <v>5367</v>
          </cell>
          <cell r="B813" t="str">
            <v>lavori di realizzazione nuovo pozzo in comune di Cinisello Balsamo - via Settembrini</v>
          </cell>
          <cell r="C813" t="str">
            <v>ACQUEDOTTO</v>
          </cell>
          <cell r="D813" t="str">
            <v>CINISELLO BALSAMO</v>
          </cell>
          <cell r="E813" t="str">
            <v>Chiusa</v>
          </cell>
          <cell r="F813" t="str">
            <v>CAP AREA TECNICA</v>
          </cell>
          <cell r="G813" t="str">
            <v>CAP AREA TECNICA</v>
          </cell>
          <cell r="H813" t="str">
            <v>IMPIANTI ACQUEDOTTO</v>
          </cell>
          <cell r="I813" t="str">
            <v>VENTURA</v>
          </cell>
          <cell r="J813" t="str">
            <v>M3</v>
          </cell>
        </row>
        <row r="814">
          <cell r="A814">
            <v>5377</v>
          </cell>
          <cell r="B814" t="str">
            <v>restauro serbatoio pensile a San Vittore Olona</v>
          </cell>
          <cell r="C814" t="str">
            <v>ACQUEDOTTO</v>
          </cell>
          <cell r="D814" t="str">
            <v>SAN VITTORE OLONA</v>
          </cell>
          <cell r="E814" t="str">
            <v>Chiusa</v>
          </cell>
          <cell r="F814" t="str">
            <v>CAP AREA TECNICA</v>
          </cell>
          <cell r="G814" t="str">
            <v>CAP AREA TECNICA</v>
          </cell>
          <cell r="H814" t="str">
            <v>SERBATOI</v>
          </cell>
          <cell r="I814" t="str">
            <v>VENTURA</v>
          </cell>
          <cell r="J814" t="str">
            <v>M2</v>
          </cell>
        </row>
        <row r="815">
          <cell r="A815">
            <v>5388</v>
          </cell>
          <cell r="B815" t="str">
            <v>lavori di realizzazione nuovo pozzo in comune di Legnano n. 4 - via Girardi</v>
          </cell>
          <cell r="C815" t="str">
            <v>ACQUEDOTTO</v>
          </cell>
          <cell r="D815" t="str">
            <v>LEGNANO</v>
          </cell>
          <cell r="E815" t="str">
            <v>Chiusa</v>
          </cell>
          <cell r="F815" t="str">
            <v>CAP AREA TECNICA</v>
          </cell>
          <cell r="G815" t="str">
            <v>CAP AREA TECNICA</v>
          </cell>
          <cell r="H815" t="str">
            <v>IMPIANTI ACQUEDOTTO</v>
          </cell>
          <cell r="I815" t="str">
            <v>VENTURA</v>
          </cell>
          <cell r="J815" t="str">
            <v>M3</v>
          </cell>
        </row>
        <row r="816">
          <cell r="A816">
            <v>5403</v>
          </cell>
          <cell r="B816" t="str">
            <v>lavori di interconnessione della rete idrica tra i comuni di Melegnano e Vizzolo Predabissi</v>
          </cell>
          <cell r="C816" t="str">
            <v>ACQUEDOTTO</v>
          </cell>
          <cell r="D816" t="str">
            <v>MELEGNANO VIZZOLO PREDABISSI</v>
          </cell>
          <cell r="E816" t="str">
            <v>Chiusa</v>
          </cell>
          <cell r="F816" t="str">
            <v>CAP AREA TECNICA</v>
          </cell>
          <cell r="G816" t="str">
            <v>CAP AREA TECNICA</v>
          </cell>
          <cell r="H816" t="str">
            <v>RETI ACQUEDOTTO</v>
          </cell>
          <cell r="I816" t="str">
            <v>VENTURA</v>
          </cell>
          <cell r="J816" t="str">
            <v>M3</v>
          </cell>
        </row>
        <row r="817">
          <cell r="A817">
            <v>5406</v>
          </cell>
          <cell r="B817" t="str">
            <v>Restauro serbatoio e adeguamento sismico Robecco sul Naviglio - Impianto Crocifisso</v>
          </cell>
          <cell r="C817" t="str">
            <v>ACQUEDOTTO</v>
          </cell>
          <cell r="D817" t="str">
            <v>ROBECCO SUL NAVIGLIO</v>
          </cell>
          <cell r="E817" t="str">
            <v>Chiusa</v>
          </cell>
          <cell r="F817" t="str">
            <v>CAP AREA TECNICA</v>
          </cell>
          <cell r="G817" t="str">
            <v>CAP AREA TECNICA</v>
          </cell>
          <cell r="H817" t="str">
            <v>SERBATOI</v>
          </cell>
          <cell r="I817" t="str">
            <v>VENTURA</v>
          </cell>
          <cell r="J817" t="str">
            <v>M2</v>
          </cell>
        </row>
        <row r="818">
          <cell r="A818">
            <v>5426</v>
          </cell>
          <cell r="B818" t="str">
            <v>Restauro serbatoio e adeguamento sismico - Santo Stefano Ticino</v>
          </cell>
          <cell r="C818" t="str">
            <v>ACQUEDOTTO</v>
          </cell>
          <cell r="D818" t="str">
            <v>SANTO STEFANO TICINO</v>
          </cell>
          <cell r="E818" t="str">
            <v>Chiusa</v>
          </cell>
          <cell r="F818" t="str">
            <v>CAP AREA TECNICA</v>
          </cell>
          <cell r="G818" t="str">
            <v>CAP AREA TECNICA</v>
          </cell>
          <cell r="H818" t="str">
            <v>SERBATOI</v>
          </cell>
          <cell r="I818" t="str">
            <v>VENTURA</v>
          </cell>
          <cell r="J818" t="str">
            <v>M2</v>
          </cell>
        </row>
        <row r="819">
          <cell r="A819">
            <v>5443</v>
          </cell>
          <cell r="B819" t="str">
            <v>lavori di posa della rete idrica in comune di Turbigo per prolungamento via XXV aprile</v>
          </cell>
          <cell r="C819" t="str">
            <v>ACQUEDOTTO</v>
          </cell>
          <cell r="D819" t="str">
            <v>TURBIGO</v>
          </cell>
          <cell r="E819" t="str">
            <v>Chiusa</v>
          </cell>
          <cell r="F819" t="str">
            <v>CAP AREA TECNICA</v>
          </cell>
          <cell r="G819" t="str">
            <v>CAP AREA TECNICA</v>
          </cell>
          <cell r="H819" t="str">
            <v>RETI ACQUEDOTTO</v>
          </cell>
          <cell r="I819" t="str">
            <v>VENTURA</v>
          </cell>
          <cell r="J819" t="str">
            <v>M1</v>
          </cell>
        </row>
        <row r="820">
          <cell r="A820">
            <v>5610</v>
          </cell>
          <cell r="B820" t="str">
            <v>Nuovo impianto di trattamento a carboni attivi completo di nuovo locale quadri, recinzione e tutela assoluta a Magenta (</v>
          </cell>
          <cell r="C820" t="str">
            <v>ACQUEDOTTO</v>
          </cell>
          <cell r="D820" t="str">
            <v>MAGENTA</v>
          </cell>
          <cell r="E820" t="str">
            <v>Chiusa</v>
          </cell>
          <cell r="F820" t="str">
            <v>CAP AREA TECNICA</v>
          </cell>
          <cell r="G820" t="str">
            <v>CAP AREA TECNICA</v>
          </cell>
          <cell r="H820" t="str">
            <v>IMPIANTI ACQUEDOTTO</v>
          </cell>
          <cell r="I820" t="str">
            <v>VENTURA</v>
          </cell>
          <cell r="J820" t="str">
            <v>M3</v>
          </cell>
        </row>
        <row r="821">
          <cell r="A821" t="str">
            <v>5621_1</v>
          </cell>
          <cell r="B821" t="str">
            <v>fognature RHO</v>
          </cell>
          <cell r="C821" t="str">
            <v>FOGNATURA</v>
          </cell>
          <cell r="D821" t="str">
            <v>RHO</v>
          </cell>
          <cell r="E821" t="str">
            <v>Chiusa</v>
          </cell>
          <cell r="F821" t="str">
            <v>CAP AREA TECNICA</v>
          </cell>
          <cell r="G821" t="str">
            <v>CAP AREA TECNICA</v>
          </cell>
          <cell r="H821" t="str">
            <v>RETI FOGNATURA</v>
          </cell>
          <cell r="I821" t="str">
            <v>VARGIU</v>
          </cell>
          <cell r="J821" t="str">
            <v>M4a</v>
          </cell>
        </row>
        <row r="822">
          <cell r="A822" t="str">
            <v>5621_3</v>
          </cell>
          <cell r="B822" t="str">
            <v>fognature Pregnana Milanese</v>
          </cell>
          <cell r="C822" t="str">
            <v>FOGNATURA</v>
          </cell>
          <cell r="D822" t="str">
            <v>PREGNANA MILANESE</v>
          </cell>
          <cell r="E822" t="str">
            <v>Chiusa</v>
          </cell>
          <cell r="F822" t="str">
            <v>CAP AREA TECNICA</v>
          </cell>
          <cell r="G822" t="str">
            <v>CAP AREA TECNICA</v>
          </cell>
          <cell r="H822" t="str">
            <v>RETI FOGNATURA</v>
          </cell>
          <cell r="I822" t="str">
            <v>VARGIU</v>
          </cell>
          <cell r="J822" t="str">
            <v>M4a</v>
          </cell>
        </row>
        <row r="823">
          <cell r="A823" t="str">
            <v>5629_2</v>
          </cell>
          <cell r="B823" t="str">
            <v>Paderno Dugnano e Cinisello Balsamo - ulteriori fognature a completamento delle zone urbanizzate (1Ð lotto)</v>
          </cell>
          <cell r="C823" t="str">
            <v>FOGNATURA</v>
          </cell>
          <cell r="D823" t="str">
            <v>COMUNI VARI</v>
          </cell>
          <cell r="E823" t="str">
            <v>Chiusa</v>
          </cell>
          <cell r="F823" t="str">
            <v>CAP AREA TECNICA</v>
          </cell>
          <cell r="G823" t="str">
            <v>CAP AREA TECNICA</v>
          </cell>
          <cell r="H823" t="str">
            <v>RETI FOGNATURA</v>
          </cell>
          <cell r="I823" t="str">
            <v>VARGIU</v>
          </cell>
          <cell r="J823" t="str">
            <v>M4a</v>
          </cell>
        </row>
        <row r="824">
          <cell r="A824" t="str">
            <v>5631_1</v>
          </cell>
          <cell r="B824" t="str">
            <v>Rho, Arese, Villastanza di Parabiago, Pogliano, Senago, Solaro, Vanzago - ulteriori fognature a completamento delle zone</v>
          </cell>
          <cell r="C824" t="str">
            <v>FOGNATURA</v>
          </cell>
          <cell r="D824" t="str">
            <v>COMUNI VARI</v>
          </cell>
          <cell r="E824" t="str">
            <v>Chiusa</v>
          </cell>
          <cell r="F824" t="str">
            <v>CAP AREA TECNICA</v>
          </cell>
          <cell r="G824" t="str">
            <v>CAP AREA TECNICA</v>
          </cell>
          <cell r="H824" t="str">
            <v>RETI FOGNATURA</v>
          </cell>
          <cell r="I824" t="str">
            <v>VARGIU</v>
          </cell>
          <cell r="J824" t="str">
            <v>M4a</v>
          </cell>
        </row>
        <row r="825">
          <cell r="A825" t="str">
            <v>5631_2</v>
          </cell>
          <cell r="B825" t="str">
            <v>Rho, Arese, Villastanza di Parabiago, Pogliano, Senago, Solaro, Vanzago - ulteriori fognature a completamento delle zone</v>
          </cell>
          <cell r="C825" t="str">
            <v>FOGNATURA</v>
          </cell>
          <cell r="D825" t="str">
            <v>COMUNI VARI</v>
          </cell>
          <cell r="E825" t="str">
            <v>Chiusa</v>
          </cell>
          <cell r="F825" t="str">
            <v>CAP AREA TECNICA</v>
          </cell>
          <cell r="G825" t="str">
            <v>CAP AREA TECNICA</v>
          </cell>
          <cell r="H825" t="str">
            <v>RETI FOGNATURA</v>
          </cell>
          <cell r="I825" t="str">
            <v>VARGIU</v>
          </cell>
          <cell r="J825" t="str">
            <v>M4a</v>
          </cell>
        </row>
        <row r="826">
          <cell r="A826">
            <v>5651</v>
          </cell>
          <cell r="B826" t="str">
            <v>Locate Triulzi - collettamento della fognatura di via Staffora in frazione Moro Basso di Locate Triulzi</v>
          </cell>
          <cell r="C826" t="str">
            <v>FOGNATURA</v>
          </cell>
          <cell r="D826" t="str">
            <v>DEPURATORE LOCATE TRIULZI</v>
          </cell>
          <cell r="E826" t="str">
            <v>Chiusa</v>
          </cell>
          <cell r="F826" t="str">
            <v>CAP AREA TECNICA</v>
          </cell>
          <cell r="G826" t="str">
            <v>CAP AREA TECNICA</v>
          </cell>
          <cell r="H826" t="str">
            <v>RETI FOGNATURA</v>
          </cell>
          <cell r="I826" t="str">
            <v>VARGIU</v>
          </cell>
          <cell r="J826" t="str">
            <v>M4a</v>
          </cell>
        </row>
        <row r="827">
          <cell r="A827" t="str">
            <v>5653_1</v>
          </cell>
          <cell r="B827" t="str">
            <v>Collegamento rete fognaria della frazione Pedriano di San Giuliano M.se alla rete fognaria di Melegnano</v>
          </cell>
          <cell r="C827" t="str">
            <v>FOGNATURA</v>
          </cell>
          <cell r="D827" t="str">
            <v>SAN GIULIANO MILANESE</v>
          </cell>
          <cell r="E827" t="str">
            <v>Chiusa</v>
          </cell>
          <cell r="F827" t="str">
            <v>CAP AREA TECNICA</v>
          </cell>
          <cell r="G827" t="str">
            <v>CAP AREA TECNICA</v>
          </cell>
          <cell r="H827" t="str">
            <v>RETI FOGNATURA</v>
          </cell>
          <cell r="I827" t="str">
            <v>VARGIU</v>
          </cell>
          <cell r="J827" t="str">
            <v>M4a</v>
          </cell>
        </row>
        <row r="828">
          <cell r="A828">
            <v>5703</v>
          </cell>
          <cell r="B828" t="str">
            <v>Prolungamento del collettore fognario e impianto di depurazione acque reflue di Morimondo (MI)</v>
          </cell>
          <cell r="C828" t="str">
            <v>DEPURAZIONE</v>
          </cell>
          <cell r="D828" t="str">
            <v>DEPURATORE MORIMONDO</v>
          </cell>
          <cell r="E828" t="str">
            <v>Chiusa</v>
          </cell>
          <cell r="F828" t="str">
            <v>CAP AREA TECNICA</v>
          </cell>
          <cell r="G828" t="str">
            <v>CAP AREA TECNICA</v>
          </cell>
          <cell r="H828" t="str">
            <v>IMPIANTI DEPURAZIONE</v>
          </cell>
          <cell r="I828" t="str">
            <v>VENTURA</v>
          </cell>
          <cell r="J828" t="str">
            <v>M6</v>
          </cell>
        </row>
        <row r="829">
          <cell r="A829">
            <v>5704</v>
          </cell>
          <cell r="B829" t="str">
            <v>Realizzazione collettore fognario ovest per adeguamento igienico sanitario zone non servite in comune di Motta Visconti</v>
          </cell>
          <cell r="C829" t="str">
            <v>FOGNATURA</v>
          </cell>
          <cell r="D829" t="str">
            <v>MOTTA VISCONTI</v>
          </cell>
          <cell r="E829" t="str">
            <v>Chiusa</v>
          </cell>
          <cell r="F829" t="str">
            <v>CAP AREA TECNICA</v>
          </cell>
          <cell r="G829" t="str">
            <v>CAP AREA TECNICA</v>
          </cell>
          <cell r="H829" t="str">
            <v>IMPIANTI DEPURAZIONE</v>
          </cell>
          <cell r="I829" t="str">
            <v>VENTURA</v>
          </cell>
          <cell r="J829" t="str">
            <v>M4a</v>
          </cell>
        </row>
        <row r="830">
          <cell r="A830" t="str">
            <v>5707_1</v>
          </cell>
          <cell r="B830" t="str">
            <v>Ripristino della scala di accesso ai digestori di Robecco SN</v>
          </cell>
          <cell r="C830" t="str">
            <v>DEPURAZIONE</v>
          </cell>
          <cell r="D830" t="str">
            <v>DEPURATORE ROBECCO SUL NAVIGLIO</v>
          </cell>
          <cell r="E830" t="str">
            <v>Chiusa</v>
          </cell>
          <cell r="F830" t="str">
            <v>CAP AREA TECNICA</v>
          </cell>
          <cell r="G830" t="str">
            <v>CAP AREA TECNICA</v>
          </cell>
          <cell r="H830" t="str">
            <v>IMPIANTI DEPURAZIONE</v>
          </cell>
          <cell r="I830" t="str">
            <v>VENTURA</v>
          </cell>
          <cell r="J830" t="str">
            <v>M6</v>
          </cell>
        </row>
        <row r="831">
          <cell r="A831">
            <v>5713</v>
          </cell>
          <cell r="B831" t="str">
            <v>Realizzazione fognatura ampliamento via Volta e via L. da Vinci in localitÃ  Mirabella a Ozzero</v>
          </cell>
          <cell r="C831" t="str">
            <v>FOGNATURA</v>
          </cell>
          <cell r="D831" t="str">
            <v>OZZERO</v>
          </cell>
          <cell r="E831" t="str">
            <v>Attiva</v>
          </cell>
          <cell r="F831" t="str">
            <v>CAP AREA TECNICA</v>
          </cell>
          <cell r="G831" t="str">
            <v>CAP AREA TECNICA</v>
          </cell>
          <cell r="H831" t="str">
            <v>RETI FOGNATURA</v>
          </cell>
          <cell r="I831" t="str">
            <v>VARGIU</v>
          </cell>
          <cell r="J831" t="str">
            <v>M4b</v>
          </cell>
        </row>
        <row r="832">
          <cell r="A832" t="str">
            <v>5739_35</v>
          </cell>
          <cell r="B832" t="str">
            <v>Pozzi di prima falda per uso area a verde nel comune di Dairago</v>
          </cell>
          <cell r="C832" t="str">
            <v>ALTRE ATTIVITA IDRICHE</v>
          </cell>
          <cell r="D832" t="str">
            <v>DAIRAGO</v>
          </cell>
          <cell r="E832" t="str">
            <v>Attiva</v>
          </cell>
          <cell r="F832" t="str">
            <v>GESTIONE CLIENTI</v>
          </cell>
          <cell r="G832" t="str">
            <v>GESTIONE CLIENTI</v>
          </cell>
          <cell r="H832" t="str">
            <v>POZZI DI PRIMA FALDA</v>
          </cell>
          <cell r="I832" t="str">
            <v>SPOSITO</v>
          </cell>
          <cell r="J832" t="str">
            <v>M3</v>
          </cell>
        </row>
        <row r="833">
          <cell r="A833" t="str">
            <v>5739_36</v>
          </cell>
          <cell r="B833" t="str">
            <v>Pozzi di prima falda per uso area a verde nel comune di Lainate</v>
          </cell>
          <cell r="C833" t="str">
            <v>ALTRE ATTIVITA IDRICHE</v>
          </cell>
          <cell r="D833" t="str">
            <v>LAINATE</v>
          </cell>
          <cell r="E833" t="str">
            <v>Attiva</v>
          </cell>
          <cell r="F833" t="str">
            <v>GESTIONE CLIENTI</v>
          </cell>
          <cell r="G833" t="str">
            <v>GESTIONE CLIENTI</v>
          </cell>
          <cell r="H833" t="str">
            <v>POZZI DI PRIMA FALDA</v>
          </cell>
          <cell r="I833" t="str">
            <v>SPOSITO</v>
          </cell>
          <cell r="J833" t="str">
            <v>M3</v>
          </cell>
        </row>
        <row r="834">
          <cell r="A834" t="str">
            <v>5739_37</v>
          </cell>
          <cell r="B834" t="str">
            <v>Pozzi di prima falda per uso area a verde nel comune di Bellinzago Lombardo</v>
          </cell>
          <cell r="C834" t="str">
            <v>ALTRE ATTIVITA IDRICHE</v>
          </cell>
          <cell r="D834" t="str">
            <v>BELLINZAGO LOMBARDO</v>
          </cell>
          <cell r="E834" t="str">
            <v>Attiva</v>
          </cell>
          <cell r="F834" t="str">
            <v>GESTIONE CLIENTI</v>
          </cell>
          <cell r="G834" t="str">
            <v>GESTIONE CLIENTI</v>
          </cell>
          <cell r="H834" t="str">
            <v>POZZI DI PRIMA FALDA</v>
          </cell>
          <cell r="I834" t="str">
            <v>SPOSITO</v>
          </cell>
          <cell r="J834" t="str">
            <v>M3</v>
          </cell>
        </row>
        <row r="835">
          <cell r="A835" t="str">
            <v>5739_38</v>
          </cell>
          <cell r="B835" t="str">
            <v>Pozzi di prima falda per uso pompa di area a verde di San Zenone al Lambro</v>
          </cell>
          <cell r="C835" t="str">
            <v>ALTRE ATTIVITA IDRICHE</v>
          </cell>
          <cell r="D835" t="str">
            <v>SAN ZENONE AL LAMBRO</v>
          </cell>
          <cell r="E835" t="str">
            <v>Attiva</v>
          </cell>
          <cell r="F835" t="str">
            <v>GESTIONE CLIENTI</v>
          </cell>
          <cell r="G835" t="str">
            <v>GESTIONE CLIENTI</v>
          </cell>
          <cell r="H835" t="str">
            <v>POZZI DI PRIMA FALDA</v>
          </cell>
          <cell r="I835" t="str">
            <v>SPOSITO</v>
          </cell>
          <cell r="J835" t="str">
            <v>M3</v>
          </cell>
        </row>
        <row r="836">
          <cell r="A836" t="str">
            <v>5739_40</v>
          </cell>
          <cell r="B836" t="str">
            <v>Pozzi di prima falda per uso area a verde nel comune di Vimodrone</v>
          </cell>
          <cell r="C836" t="str">
            <v>ALTRE ATTIVITA IDRICHE</v>
          </cell>
          <cell r="D836" t="str">
            <v>VIMODRONE</v>
          </cell>
          <cell r="E836" t="str">
            <v>Attiva</v>
          </cell>
          <cell r="F836" t="str">
            <v>GESTIONE CLIENTI</v>
          </cell>
          <cell r="G836" t="str">
            <v>GESTIONE CLIENTI</v>
          </cell>
          <cell r="H836" t="str">
            <v>POZZI DI PRIMA FALDA</v>
          </cell>
          <cell r="I836" t="str">
            <v>SPOSITO</v>
          </cell>
          <cell r="J836" t="str">
            <v>M3</v>
          </cell>
        </row>
        <row r="837">
          <cell r="A837" t="str">
            <v>5739_42</v>
          </cell>
          <cell r="B837" t="str">
            <v>Pozzi di prima falda per uso area a verde nel comune di Lainate</v>
          </cell>
          <cell r="C837" t="str">
            <v>ALTRE ATTIVITA IDRICHE</v>
          </cell>
          <cell r="D837" t="str">
            <v>LAINATE</v>
          </cell>
          <cell r="E837" t="str">
            <v>Attiva</v>
          </cell>
          <cell r="F837" t="str">
            <v>GESTIONE CLIENTI</v>
          </cell>
          <cell r="G837" t="str">
            <v>GESTIONE CLIENTI</v>
          </cell>
          <cell r="H837" t="str">
            <v>POZZI DI PRIMA FALDA</v>
          </cell>
          <cell r="I837" t="str">
            <v>SPOSITO</v>
          </cell>
          <cell r="J837" t="str">
            <v>M3</v>
          </cell>
        </row>
        <row r="838">
          <cell r="A838">
            <v>5744</v>
          </cell>
          <cell r="B838" t="str">
            <v>Buccinasco ristrutturazione rete fognaria</v>
          </cell>
          <cell r="C838" t="str">
            <v>FOGNATURA</v>
          </cell>
          <cell r="D838" t="str">
            <v>BUCCINASCO</v>
          </cell>
          <cell r="E838" t="str">
            <v>Chiusa</v>
          </cell>
          <cell r="F838" t="str">
            <v>CAP AREA TECNICA</v>
          </cell>
          <cell r="G838" t="str">
            <v>CAP AREA TECNICA</v>
          </cell>
          <cell r="H838" t="str">
            <v>RETI FOGNATURA</v>
          </cell>
          <cell r="I838" t="str">
            <v>VARGIU</v>
          </cell>
          <cell r="J838" t="str">
            <v>M4a</v>
          </cell>
        </row>
        <row r="839">
          <cell r="A839">
            <v>5792</v>
          </cell>
          <cell r="B839" t="str">
            <v>MSD filtrazione finale Binasco</v>
          </cell>
          <cell r="C839" t="str">
            <v>DEPURAZIONE</v>
          </cell>
          <cell r="D839" t="str">
            <v>DEPURATORE BINASCO</v>
          </cell>
          <cell r="E839" t="str">
            <v>Chiusa</v>
          </cell>
          <cell r="F839" t="str">
            <v>CAP AREA TECNICA</v>
          </cell>
          <cell r="G839" t="str">
            <v>CAP AREA TECNICA</v>
          </cell>
          <cell r="H839" t="str">
            <v>IMPIANTI DEPURAZIONE</v>
          </cell>
          <cell r="I839" t="str">
            <v>VENTURA</v>
          </cell>
          <cell r="J839" t="str">
            <v>M6</v>
          </cell>
        </row>
        <row r="840">
          <cell r="A840">
            <v>5824</v>
          </cell>
          <cell r="B840" t="str">
            <v>Interventi di manutenzione straordinaria depuratore comunale di Gaggiano, via Gramsci.</v>
          </cell>
          <cell r="C840" t="str">
            <v>DEPURAZIONE</v>
          </cell>
          <cell r="D840" t="str">
            <v>DEPURATORE GAGGIANO</v>
          </cell>
          <cell r="E840" t="str">
            <v>Chiusa</v>
          </cell>
          <cell r="F840" t="str">
            <v>CAP AREA TECNICA</v>
          </cell>
          <cell r="G840" t="str">
            <v>CAP AREA TECNICA</v>
          </cell>
          <cell r="H840" t="str">
            <v>IMPIANTI DEPURAZIONE</v>
          </cell>
          <cell r="I840" t="str">
            <v>VENTURA</v>
          </cell>
          <cell r="J840" t="str">
            <v>M6</v>
          </cell>
        </row>
        <row r="841">
          <cell r="A841" t="str">
            <v>5859_1</v>
          </cell>
          <cell r="B841" t="str">
            <v>MSD Robecco</v>
          </cell>
          <cell r="C841" t="str">
            <v>DEPURAZIONE</v>
          </cell>
          <cell r="D841" t="str">
            <v>DEPURATORE ROBECCO SUL NAVIGLIO</v>
          </cell>
          <cell r="E841" t="str">
            <v>Chiusa</v>
          </cell>
          <cell r="F841" t="str">
            <v>CAP AREA TECNICA</v>
          </cell>
          <cell r="G841" t="str">
            <v>CAP AREA TECNICA</v>
          </cell>
          <cell r="H841" t="str">
            <v>IMPIANTI DEPURAZIONE</v>
          </cell>
          <cell r="I841" t="str">
            <v>VENTURA</v>
          </cell>
          <cell r="J841" t="str">
            <v>M6</v>
          </cell>
        </row>
        <row r="842">
          <cell r="A842">
            <v>6600</v>
          </cell>
          <cell r="B842" t="str">
            <v>sollevamento acque da sottopasso ferroviario in corso Europa a Rho</v>
          </cell>
          <cell r="C842" t="str">
            <v>FOGNATURA</v>
          </cell>
          <cell r="D842" t="str">
            <v>RHO</v>
          </cell>
          <cell r="E842" t="str">
            <v>Chiusa</v>
          </cell>
          <cell r="F842" t="str">
            <v>CAP AREA TECNICA</v>
          </cell>
          <cell r="G842" t="str">
            <v>CAP AREA TECNICA</v>
          </cell>
          <cell r="H842" t="str">
            <v>RETI FOGNATURA</v>
          </cell>
          <cell r="I842" t="str">
            <v>VARGIU</v>
          </cell>
          <cell r="J842" t="str">
            <v>M4a</v>
          </cell>
        </row>
        <row r="843">
          <cell r="A843" t="str">
            <v>6634_10</v>
          </cell>
          <cell r="B843" t="str">
            <v>Nuovo piezometro Legnano via Ebolowa</v>
          </cell>
          <cell r="C843" t="str">
            <v>ACQUEDOTTO</v>
          </cell>
          <cell r="D843" t="str">
            <v>LEGNANO</v>
          </cell>
          <cell r="E843" t="str">
            <v>Chiusa</v>
          </cell>
          <cell r="F843" t="str">
            <v>CAP AREA TECNICA</v>
          </cell>
          <cell r="G843" t="str">
            <v>CAP AREA TECNICA</v>
          </cell>
          <cell r="H843" t="str">
            <v>IMPIANTI ACQUEDOTTO</v>
          </cell>
          <cell r="I843" t="str">
            <v>VENTURA</v>
          </cell>
          <cell r="J843" t="str">
            <v>M3</v>
          </cell>
        </row>
        <row r="844">
          <cell r="A844">
            <v>6657</v>
          </cell>
          <cell r="B844" t="str">
            <v>lavori di realizzazione rete fognaria in comune di San Donato Milanese al servizio delle vie Buozzi e DI Vittorio</v>
          </cell>
          <cell r="C844" t="str">
            <v>FOGNATURA</v>
          </cell>
          <cell r="D844" t="str">
            <v>SAN DONATO MILANESE</v>
          </cell>
          <cell r="E844" t="str">
            <v>Chiusa</v>
          </cell>
          <cell r="F844" t="str">
            <v>CAP AREA TECNICA</v>
          </cell>
          <cell r="G844" t="str">
            <v>CAP AREA TECNICA</v>
          </cell>
          <cell r="H844" t="str">
            <v>RETI FOGNATURA</v>
          </cell>
          <cell r="I844" t="str">
            <v>VARGIU</v>
          </cell>
          <cell r="J844" t="str">
            <v>M4a</v>
          </cell>
        </row>
        <row r="845">
          <cell r="A845">
            <v>6676</v>
          </cell>
          <cell r="B845" t="str">
            <v>Lavori finalizzati alla risoluzione definitiva degli allagamenti in zona Pronto Soccorso in occasione di eventi meteoric</v>
          </cell>
          <cell r="C845" t="str">
            <v>FOGNATURA</v>
          </cell>
          <cell r="D845" t="str">
            <v>CASTELLANZA</v>
          </cell>
          <cell r="E845" t="str">
            <v>Chiusa</v>
          </cell>
          <cell r="F845" t="str">
            <v>CAP AREA TECNICA</v>
          </cell>
          <cell r="G845" t="str">
            <v>CAP AREA TECNICA</v>
          </cell>
          <cell r="H845" t="str">
            <v>RETI FOGNATURA</v>
          </cell>
          <cell r="I845" t="str">
            <v>VARGIU</v>
          </cell>
          <cell r="J845" t="str">
            <v>M4a</v>
          </cell>
        </row>
        <row r="846">
          <cell r="A846" t="str">
            <v>6948_19</v>
          </cell>
          <cell r="B846" t="str">
            <v>SETTALA- SPOSTAMENTO FOGNATURA IN PRESSIONE DA TRIBIANO A SETTALA PER INTERFERENZA CON ROGGIA TOMBONA</v>
          </cell>
          <cell r="C846" t="str">
            <v>FOGNATURA</v>
          </cell>
          <cell r="D846" t="str">
            <v>SETTALA</v>
          </cell>
          <cell r="E846" t="str">
            <v>Chiusa</v>
          </cell>
          <cell r="F846" t="str">
            <v>CAP AREA TECNICA</v>
          </cell>
          <cell r="G846" t="str">
            <v>CAP AREA TECNICA</v>
          </cell>
          <cell r="H846" t="str">
            <v>RETI FOGNATURA</v>
          </cell>
          <cell r="I846" t="str">
            <v>VARGIU</v>
          </cell>
          <cell r="J846" t="str">
            <v>M4a</v>
          </cell>
        </row>
        <row r="847">
          <cell r="A847" t="str">
            <v>6948_21</v>
          </cell>
          <cell r="B847" t="str">
            <v>CANEGRATE - ADEGUAMENTO COMPARTO DI FILTRAZIONE IMPIANTO DI DEPURAZIONE</v>
          </cell>
          <cell r="C847" t="str">
            <v>DEPURAZIONE</v>
          </cell>
          <cell r="D847" t="str">
            <v>DEPURATORE CANEGRATE</v>
          </cell>
          <cell r="E847" t="str">
            <v>Chiusa</v>
          </cell>
          <cell r="F847" t="str">
            <v>CAP AREA TECNICA</v>
          </cell>
          <cell r="G847" t="str">
            <v>CAP AREA TECNICA</v>
          </cell>
          <cell r="H847" t="str">
            <v>IMPIANTI DEPURAZIONE</v>
          </cell>
          <cell r="I847" t="str">
            <v>VENTURA</v>
          </cell>
          <cell r="J847" t="str">
            <v>M6</v>
          </cell>
        </row>
        <row r="848">
          <cell r="A848" t="str">
            <v>6948_22</v>
          </cell>
          <cell r="B848" t="str">
            <v>PERO - ADEGUAMENTO COMPARTO DI FILTRAZIONE IMPIANTO DI DEPURAZIONE</v>
          </cell>
          <cell r="C848" t="str">
            <v>DEPURAZIONE</v>
          </cell>
          <cell r="D848" t="str">
            <v>DEPURATORE PERO</v>
          </cell>
          <cell r="E848" t="str">
            <v>Chiusa</v>
          </cell>
          <cell r="F848" t="str">
            <v>CAP AREA TECNICA</v>
          </cell>
          <cell r="G848" t="str">
            <v>CAP AREA TECNICA</v>
          </cell>
          <cell r="H848" t="str">
            <v>IMPIANTI DEPURAZIONE</v>
          </cell>
          <cell r="I848" t="str">
            <v>VENTURA</v>
          </cell>
          <cell r="J848" t="str">
            <v>M6</v>
          </cell>
        </row>
        <row r="849">
          <cell r="A849" t="str">
            <v>6949_24</v>
          </cell>
          <cell r="B849" t="str">
            <v>Indagini geologiche Cascina Selmo San Giuliano Milanese</v>
          </cell>
          <cell r="C849" t="str">
            <v>FOGNATURA</v>
          </cell>
          <cell r="D849" t="str">
            <v>SAN GIULIANO MILANESE</v>
          </cell>
          <cell r="E849" t="str">
            <v>Chiusa</v>
          </cell>
          <cell r="F849" t="str">
            <v>CAP AREA TECNICA</v>
          </cell>
          <cell r="G849" t="str">
            <v>CAP AREA TECNICA</v>
          </cell>
          <cell r="H849" t="str">
            <v>RETI FOGNATURA</v>
          </cell>
          <cell r="I849" t="str">
            <v>VARGIU</v>
          </cell>
          <cell r="J849" t="str">
            <v>M4a</v>
          </cell>
        </row>
        <row r="850">
          <cell r="A850" t="str">
            <v>6949_3</v>
          </cell>
          <cell r="B850" t="str">
            <v>potenziamento rete fognaria via Buozzi - rozzano</v>
          </cell>
          <cell r="C850" t="str">
            <v>FOGNATURA</v>
          </cell>
          <cell r="D850" t="str">
            <v>ROZZANO</v>
          </cell>
          <cell r="E850" t="str">
            <v>Chiusa</v>
          </cell>
          <cell r="F850" t="str">
            <v>CAP AREA TECNICA</v>
          </cell>
          <cell r="G850" t="str">
            <v>CAP AREA TECNICA</v>
          </cell>
          <cell r="H850" t="str">
            <v>RETI FOGNATURA</v>
          </cell>
          <cell r="I850" t="str">
            <v>VARGIU</v>
          </cell>
          <cell r="J850" t="str">
            <v>M4a</v>
          </cell>
        </row>
        <row r="851">
          <cell r="A851" t="str">
            <v>6949_4</v>
          </cell>
          <cell r="B851" t="str">
            <v>rozzano potenziamento rete fognaria via alberelle e monte penice</v>
          </cell>
          <cell r="C851" t="str">
            <v>FOGNATURA</v>
          </cell>
          <cell r="D851" t="str">
            <v>ROZZANO</v>
          </cell>
          <cell r="E851" t="str">
            <v>Chiusa</v>
          </cell>
          <cell r="F851" t="str">
            <v>CAP AREA TECNICA</v>
          </cell>
          <cell r="G851" t="str">
            <v>CAP AREA TECNICA</v>
          </cell>
          <cell r="H851" t="str">
            <v>RETI FOGNATURA</v>
          </cell>
          <cell r="I851" t="str">
            <v>VARGIU</v>
          </cell>
          <cell r="J851" t="str">
            <v>M4a</v>
          </cell>
        </row>
        <row r="852">
          <cell r="A852" t="str">
            <v>6960_10</v>
          </cell>
          <cell r="B852" t="str">
            <v>Gaggiano collegamento Fagnano al depuratore di San Vito e potenziamento della rete fognaria di S.Vito</v>
          </cell>
          <cell r="C852" t="str">
            <v>FOGNATURA</v>
          </cell>
          <cell r="D852" t="str">
            <v>GAGGIANO</v>
          </cell>
          <cell r="E852" t="str">
            <v>Chiusa</v>
          </cell>
          <cell r="F852" t="str">
            <v>CAP AREA TECNICA</v>
          </cell>
          <cell r="G852" t="str">
            <v>CAP AREA TECNICA</v>
          </cell>
          <cell r="H852" t="str">
            <v>RETI FOGNATURA</v>
          </cell>
          <cell r="I852" t="str">
            <v>VARGIU</v>
          </cell>
          <cell r="J852" t="str">
            <v>M4b</v>
          </cell>
        </row>
        <row r="853">
          <cell r="A853" t="str">
            <v>6960_12</v>
          </cell>
          <cell r="B853" t="str">
            <v>Eliminazione scarichi fognari in roggia</v>
          </cell>
          <cell r="C853" t="str">
            <v>FOGNATURA</v>
          </cell>
          <cell r="D853" t="str">
            <v>BESATE</v>
          </cell>
          <cell r="E853" t="str">
            <v>Chiusa</v>
          </cell>
          <cell r="F853" t="str">
            <v>CAP AREA TECNICA</v>
          </cell>
          <cell r="G853" t="str">
            <v>CAP AREA TECNICA</v>
          </cell>
          <cell r="H853" t="str">
            <v>RETI FOGNATURA</v>
          </cell>
          <cell r="I853" t="str">
            <v>VARGIU</v>
          </cell>
          <cell r="J853" t="str">
            <v>M4b</v>
          </cell>
        </row>
        <row r="854">
          <cell r="A854" t="str">
            <v>6960_14</v>
          </cell>
          <cell r="B854" t="str">
            <v>RISOLUZIONE SCARICO DIRETTO IN CIS IN VIA XXV APRILE A CASSINA DEâ€™ PECCHI</v>
          </cell>
          <cell r="C854" t="str">
            <v>FOGNATURA</v>
          </cell>
          <cell r="D854" t="str">
            <v>CASSINA DE' PECCHI</v>
          </cell>
          <cell r="E854" t="str">
            <v>Chiusa</v>
          </cell>
          <cell r="F854" t="str">
            <v>CAP AREA TECNICA</v>
          </cell>
          <cell r="G854" t="str">
            <v>CAP AREA TECNICA</v>
          </cell>
          <cell r="H854" t="str">
            <v>RETI FOGNATURA</v>
          </cell>
          <cell r="I854" t="str">
            <v>VARGIU</v>
          </cell>
          <cell r="J854" t="str">
            <v>M4b</v>
          </cell>
        </row>
        <row r="855">
          <cell r="A855" t="str">
            <v>6960_6/2</v>
          </cell>
          <cell r="B855" t="str">
            <v>Dismissione scarichi fognari in zona Civesio</v>
          </cell>
          <cell r="C855" t="str">
            <v>FOGNATURA</v>
          </cell>
          <cell r="D855" t="str">
            <v>SAN GIULIANO MILANESE</v>
          </cell>
          <cell r="E855" t="str">
            <v>Chiusa</v>
          </cell>
          <cell r="F855" t="str">
            <v>CAP AREA TECNICA</v>
          </cell>
          <cell r="G855" t="str">
            <v>CAP AREA TECNICA</v>
          </cell>
          <cell r="H855" t="str">
            <v>RETI FOGNATURA</v>
          </cell>
          <cell r="I855" t="str">
            <v>VARGIU</v>
          </cell>
          <cell r="J855" t="str">
            <v>M4b</v>
          </cell>
        </row>
        <row r="856">
          <cell r="A856" t="str">
            <v>6960_8/2</v>
          </cell>
          <cell r="B856" t="str">
            <v>Lavori di adeguamento scarichi in roggia presso le frazioni di Moirago e Badile</v>
          </cell>
          <cell r="C856" t="str">
            <v>FOGNATURA</v>
          </cell>
          <cell r="D856" t="str">
            <v>ZIBIDO SAN GIACOMO</v>
          </cell>
          <cell r="E856" t="str">
            <v>Chiusa</v>
          </cell>
          <cell r="F856" t="str">
            <v>CAP AREA TECNICA</v>
          </cell>
          <cell r="G856" t="str">
            <v>CAP AREA TECNICA</v>
          </cell>
          <cell r="H856" t="str">
            <v>RETI FOGNATURA</v>
          </cell>
          <cell r="I856" t="str">
            <v>VARGIU</v>
          </cell>
          <cell r="J856" t="str">
            <v>M4b</v>
          </cell>
        </row>
        <row r="857">
          <cell r="A857" t="str">
            <v>6960_9</v>
          </cell>
          <cell r="B857" t="str">
            <v>Eliminazione scarichi fognari in roggia nel comune di settala</v>
          </cell>
          <cell r="C857" t="str">
            <v>FOGNATURA</v>
          </cell>
          <cell r="D857" t="str">
            <v>SETTALA</v>
          </cell>
          <cell r="E857" t="str">
            <v>Attiva</v>
          </cell>
          <cell r="F857" t="str">
            <v>CAP AREA TECNICA</v>
          </cell>
          <cell r="G857" t="str">
            <v>CAP AREA TECNICA</v>
          </cell>
          <cell r="H857" t="str">
            <v>RETI FOGNATURA</v>
          </cell>
          <cell r="I857" t="str">
            <v>VARGIU</v>
          </cell>
          <cell r="J857" t="str">
            <v>M4b</v>
          </cell>
        </row>
        <row r="858">
          <cell r="A858">
            <v>6961</v>
          </cell>
          <cell r="B858" t="str">
            <v>Rifacimento secondo sedimentatore finale depuratore di Rozzano</v>
          </cell>
          <cell r="C858" t="str">
            <v>DEPURAZIONE</v>
          </cell>
          <cell r="D858" t="str">
            <v>DEPURATORE ROZZANO</v>
          </cell>
          <cell r="E858" t="str">
            <v>Attiva</v>
          </cell>
          <cell r="F858" t="str">
            <v>CAP AREA TECNICA</v>
          </cell>
          <cell r="G858" t="str">
            <v>CAP AREA TECNICA</v>
          </cell>
          <cell r="H858" t="str">
            <v>IMPIANTI DEPURAZIONE</v>
          </cell>
          <cell r="I858" t="str">
            <v>VENTURA</v>
          </cell>
          <cell r="J858" t="str">
            <v>M5</v>
          </cell>
        </row>
        <row r="859">
          <cell r="A859">
            <v>6965</v>
          </cell>
          <cell r="B859" t="str">
            <v>Collettore Rescaldina-Parabiago</v>
          </cell>
          <cell r="C859" t="str">
            <v>FOGNATURA</v>
          </cell>
          <cell r="D859" t="str">
            <v>PARABIAGO</v>
          </cell>
          <cell r="E859" t="str">
            <v>Attiva</v>
          </cell>
          <cell r="F859" t="str">
            <v>CAP AREA TECNICA</v>
          </cell>
          <cell r="G859" t="str">
            <v>CAP AREA TECNICA</v>
          </cell>
          <cell r="H859" t="str">
            <v>COLLETTORI</v>
          </cell>
          <cell r="I859" t="str">
            <v>VARGIU</v>
          </cell>
          <cell r="J859" t="str">
            <v>M4a</v>
          </cell>
        </row>
        <row r="860">
          <cell r="A860">
            <v>6968</v>
          </cell>
          <cell r="B860" t="str">
            <v>Revamping linea fanghi depuratore Abbiategrasso</v>
          </cell>
          <cell r="C860" t="str">
            <v>DEPURAZIONE</v>
          </cell>
          <cell r="D860" t="str">
            <v>DEPURATORE ABBIATEGRASSO</v>
          </cell>
          <cell r="E860" t="str">
            <v>Chiusa</v>
          </cell>
          <cell r="F860" t="str">
            <v>CAP AREA TECNICA</v>
          </cell>
          <cell r="G860" t="str">
            <v>CAP AREA TECNICA</v>
          </cell>
          <cell r="H860" t="str">
            <v>IMPIANTI DEPURAZIONE</v>
          </cell>
          <cell r="I860" t="str">
            <v>VENTURA</v>
          </cell>
          <cell r="J860" t="str">
            <v>M5</v>
          </cell>
        </row>
        <row r="861">
          <cell r="A861" t="str">
            <v>6978_14</v>
          </cell>
          <cell r="B861" t="str">
            <v>manutenzione vasche centrale di trattamento</v>
          </cell>
          <cell r="C861" t="str">
            <v>ACQUEDOTTO</v>
          </cell>
          <cell r="D861" t="str">
            <v>CENTRALE TREZZO SULL'ADDA</v>
          </cell>
          <cell r="E861" t="str">
            <v>Chiusa</v>
          </cell>
          <cell r="F861" t="str">
            <v>CAP AREA TECNICA</v>
          </cell>
          <cell r="G861" t="str">
            <v>CAP AREA TECNICA</v>
          </cell>
          <cell r="H861" t="str">
            <v>CENTRALI CON DORSALI</v>
          </cell>
          <cell r="I861" t="str">
            <v>VENTURA</v>
          </cell>
          <cell r="J861" t="str">
            <v>M2</v>
          </cell>
        </row>
        <row r="862">
          <cell r="A862">
            <v>6981</v>
          </cell>
          <cell r="B862" t="str">
            <v>Ristrutturazione rete idrica Vie varie in Comune di Busto Garolfo</v>
          </cell>
          <cell r="C862" t="str">
            <v>ACQUEDOTTO</v>
          </cell>
          <cell r="D862" t="str">
            <v>BUSTO GAROLFO</v>
          </cell>
          <cell r="E862" t="str">
            <v>Chiusa</v>
          </cell>
          <cell r="F862" t="str">
            <v>CAP AREA TECNICA</v>
          </cell>
          <cell r="G862" t="str">
            <v>CAP AREA TECNICA</v>
          </cell>
          <cell r="H862" t="str">
            <v>RETI ACQUEDOTTO</v>
          </cell>
          <cell r="I862" t="str">
            <v>VENTURA</v>
          </cell>
          <cell r="J862" t="str">
            <v>M1</v>
          </cell>
        </row>
        <row r="863">
          <cell r="A863" t="str">
            <v>9113_2</v>
          </cell>
          <cell r="B863" t="str">
            <v>ABBIATEGRASSO - ALBAIRATE - Interconnessione rete idrica</v>
          </cell>
          <cell r="C863" t="str">
            <v>ACQUEDOTTO</v>
          </cell>
          <cell r="D863" t="str">
            <v>ABBIATEGRASSO ALBAIRATE</v>
          </cell>
          <cell r="E863" t="str">
            <v>Chiusa</v>
          </cell>
          <cell r="F863" t="str">
            <v>CAP AREA TECNICA</v>
          </cell>
          <cell r="G863" t="str">
            <v>CAP AREA TECNICA</v>
          </cell>
          <cell r="H863" t="str">
            <v>RETI ACQUEDOTTO</v>
          </cell>
          <cell r="I863" t="str">
            <v>VENTURA</v>
          </cell>
          <cell r="J863" t="str">
            <v>M2</v>
          </cell>
        </row>
        <row r="864">
          <cell r="A864">
            <v>9117</v>
          </cell>
          <cell r="B864" t="str">
            <v>risoluzione interferenza di fognatura lungo la via Arborina in Paderno Dugnano</v>
          </cell>
          <cell r="C864" t="str">
            <v>FOGNATURA</v>
          </cell>
          <cell r="D864" t="str">
            <v>PADERNO DUGNANO</v>
          </cell>
          <cell r="E864" t="str">
            <v>Chiusa</v>
          </cell>
          <cell r="F864" t="str">
            <v>CAP AREA TECNICA</v>
          </cell>
          <cell r="G864" t="str">
            <v>CAP AREA TECNICA</v>
          </cell>
          <cell r="H864" t="str">
            <v>INTERFERENZE FOGNATURE</v>
          </cell>
          <cell r="I864" t="str">
            <v>VARGIU</v>
          </cell>
          <cell r="J864" t="str">
            <v>M4a</v>
          </cell>
        </row>
        <row r="865">
          <cell r="A865">
            <v>9251</v>
          </cell>
          <cell r="B865" t="str">
            <v>LEGNANO - Sostituzione rete idrica Via D'Azeglio</v>
          </cell>
          <cell r="C865" t="str">
            <v>ACQUEDOTTO</v>
          </cell>
          <cell r="D865" t="str">
            <v>LEGNANO</v>
          </cell>
          <cell r="E865" t="str">
            <v>Chiusa</v>
          </cell>
          <cell r="F865" t="str">
            <v>CAP AREA TECNICA</v>
          </cell>
          <cell r="G865" t="str">
            <v>CAP AREA TECNICA</v>
          </cell>
          <cell r="H865" t="str">
            <v>RETI ACQUEDOTTO</v>
          </cell>
          <cell r="I865" t="str">
            <v>VENTURA</v>
          </cell>
          <cell r="J865" t="str">
            <v>M1</v>
          </cell>
        </row>
        <row r="866">
          <cell r="A866">
            <v>9254</v>
          </cell>
          <cell r="B866" t="str">
            <v>PADERNO DUGNANO - Ristrutturazione rete idrica Via Sabotino</v>
          </cell>
          <cell r="C866" t="str">
            <v>ACQUEDOTTO</v>
          </cell>
          <cell r="D866" t="str">
            <v>PADERNO DUGNANO</v>
          </cell>
          <cell r="E866" t="str">
            <v>Chiusa</v>
          </cell>
          <cell r="F866" t="str">
            <v>CAP AREA TECNICA</v>
          </cell>
          <cell r="G866" t="str">
            <v>CAP AREA TECNICA</v>
          </cell>
          <cell r="H866" t="str">
            <v>RETI ACQUEDOTTO</v>
          </cell>
          <cell r="I866" t="str">
            <v>VENTURA</v>
          </cell>
          <cell r="J866" t="str">
            <v>M1</v>
          </cell>
        </row>
        <row r="867">
          <cell r="A867">
            <v>9295</v>
          </cell>
          <cell r="B867" t="str">
            <v>Dresano - MSD ispessitore</v>
          </cell>
          <cell r="C867" t="str">
            <v>DEPURAZIONE</v>
          </cell>
          <cell r="D867" t="str">
            <v>DEPURATORE DRESANO</v>
          </cell>
          <cell r="E867" t="str">
            <v>Chiusa</v>
          </cell>
          <cell r="F867" t="str">
            <v>CAP AREA TECNICA</v>
          </cell>
          <cell r="G867" t="str">
            <v>CAP AREA TECNICA</v>
          </cell>
          <cell r="H867" t="str">
            <v>IMPIANTI DEPURAZIONE</v>
          </cell>
          <cell r="I867" t="str">
            <v>VENTURA</v>
          </cell>
          <cell r="J867" t="str">
            <v>M5</v>
          </cell>
        </row>
        <row r="868">
          <cell r="A868">
            <v>9296</v>
          </cell>
          <cell r="B868" t="str">
            <v>Lacchiarella - MSD sezione filtrazione depuratore</v>
          </cell>
          <cell r="C868" t="str">
            <v>DEPURAZIONE</v>
          </cell>
          <cell r="D868" t="str">
            <v>DEPURATORE LACCHIARELLA</v>
          </cell>
          <cell r="E868" t="str">
            <v>Chiusa</v>
          </cell>
          <cell r="F868" t="str">
            <v>CAP AREA TECNICA</v>
          </cell>
          <cell r="G868" t="str">
            <v>CAP AREA TECNICA</v>
          </cell>
          <cell r="H868" t="str">
            <v>IMPIANTI DEPURAZIONE</v>
          </cell>
          <cell r="I868" t="str">
            <v>VENTURA</v>
          </cell>
          <cell r="J868" t="str">
            <v>M6</v>
          </cell>
        </row>
        <row r="869">
          <cell r="A869" t="str">
            <v>9332_2</v>
          </cell>
          <cell r="B869" t="str">
            <v>Risoluzione interferenza non censita S.P. 46 RHO/MONZA al Km. 3+500</v>
          </cell>
          <cell r="C869" t="str">
            <v>ACQUEDOTTO</v>
          </cell>
          <cell r="D869" t="str">
            <v>CORMANO</v>
          </cell>
          <cell r="E869" t="str">
            <v>Chiusa</v>
          </cell>
          <cell r="F869" t="str">
            <v>CAP AREA TECNICA</v>
          </cell>
          <cell r="G869" t="str">
            <v>CAP AREA TECNICA</v>
          </cell>
          <cell r="H869" t="str">
            <v>INTERFERENZE ACQUEDOTTI</v>
          </cell>
          <cell r="I869" t="str">
            <v>VENTURA</v>
          </cell>
          <cell r="J869" t="str">
            <v>M2</v>
          </cell>
        </row>
        <row r="870">
          <cell r="A870">
            <v>9380</v>
          </cell>
          <cell r="B870" t="str">
            <v>ROZZANO_Relining strutturale rete acquedotto Viale Isonzo</v>
          </cell>
          <cell r="C870" t="str">
            <v>ACQUEDOTTO</v>
          </cell>
          <cell r="D870" t="str">
            <v>ROZZANO</v>
          </cell>
          <cell r="E870" t="str">
            <v>Attiva</v>
          </cell>
          <cell r="F870" t="str">
            <v>CAP AREA TECNICA</v>
          </cell>
          <cell r="G870" t="str">
            <v>CAP AREA TECNICA</v>
          </cell>
          <cell r="H870" t="str">
            <v>RETI ACQUEDOTTO</v>
          </cell>
          <cell r="I870" t="str">
            <v>VENTURA</v>
          </cell>
          <cell r="J870" t="str">
            <v>M1</v>
          </cell>
        </row>
        <row r="871">
          <cell r="A871" t="str">
            <v>5260_new</v>
          </cell>
          <cell r="B871" t="str">
            <v>TEEM - ACQ 03-61 4B 0+800 Attraversamento Cambiago</v>
          </cell>
          <cell r="C871" t="str">
            <v>ACQUEDOTTO</v>
          </cell>
          <cell r="D871" t="str">
            <v>CAMBIAGO</v>
          </cell>
          <cell r="E871" t="str">
            <v>Chiusa ante 2017</v>
          </cell>
          <cell r="F871" t="str">
            <v>CAP AREA TECNICA</v>
          </cell>
          <cell r="G871" t="str">
            <v>CAP AREA TECNICA</v>
          </cell>
          <cell r="H871" t="str">
            <v>RETI ACQUEDOTTO</v>
          </cell>
          <cell r="I871" t="str">
            <v>VENTURA</v>
          </cell>
          <cell r="J871" t="str">
            <v>M2</v>
          </cell>
        </row>
        <row r="872">
          <cell r="A872" t="str">
            <v>5261_new</v>
          </cell>
          <cell r="B872" t="str">
            <v>TEEM - ACQ 03-62 4B 0+800 Attraversamento Cambiago</v>
          </cell>
          <cell r="C872" t="str">
            <v>ACQUEDOTTO</v>
          </cell>
          <cell r="D872" t="str">
            <v>CAMBIAGO</v>
          </cell>
          <cell r="E872" t="str">
            <v>Chiusa ante 2017</v>
          </cell>
          <cell r="F872" t="str">
            <v>CAP AREA TECNICA</v>
          </cell>
          <cell r="G872" t="str">
            <v>CAP AREA TECNICA</v>
          </cell>
          <cell r="H872" t="str">
            <v>RETI ACQUEDOTTO</v>
          </cell>
          <cell r="I872" t="str">
            <v>VENTURA</v>
          </cell>
          <cell r="J872" t="str">
            <v>M2</v>
          </cell>
        </row>
        <row r="873">
          <cell r="A873" t="str">
            <v>5739_44</v>
          </cell>
          <cell r="B873" t="str">
            <v>Pozzo di prima falda per uso area a verde nel comune di Sedriano</v>
          </cell>
          <cell r="C873" t="str">
            <v>ALTRE ATTIVITA IDRICHE</v>
          </cell>
          <cell r="D873" t="str">
            <v>SEDRIANO</v>
          </cell>
          <cell r="E873" t="str">
            <v>Chiusa</v>
          </cell>
          <cell r="F873" t="str">
            <v>GESTIONE CLIENTI</v>
          </cell>
          <cell r="G873" t="str">
            <v>GESTIONE CLIENTI</v>
          </cell>
          <cell r="H873" t="str">
            <v>POZZI DI PRIMA FALDA</v>
          </cell>
          <cell r="I873" t="str">
            <v>SPOSITO</v>
          </cell>
          <cell r="J873" t="str">
            <v>M3</v>
          </cell>
        </row>
        <row r="874">
          <cell r="A874">
            <v>5109</v>
          </cell>
          <cell r="B874" t="str">
            <v>interventi di compensazione ambientale in comune di Sesto San Giovanni e messa in sicurezza impianto di filtrazione pres</v>
          </cell>
          <cell r="C874" t="str">
            <v>ACQUEDOTTO</v>
          </cell>
          <cell r="D874" t="str">
            <v>SESTO SAN GIOVANNI</v>
          </cell>
          <cell r="E874" t="str">
            <v>Chiusa</v>
          </cell>
          <cell r="F874" t="str">
            <v>CAP AREA TECNICA</v>
          </cell>
          <cell r="G874" t="str">
            <v>CAP AREA TECNICA</v>
          </cell>
          <cell r="H874" t="str">
            <v>ALTRO</v>
          </cell>
          <cell r="I874" t="str">
            <v>NON ATTRIBUITA</v>
          </cell>
          <cell r="J874" t="str">
            <v>ALTRO</v>
          </cell>
        </row>
        <row r="875">
          <cell r="A875" t="str">
            <v>6660_2</v>
          </cell>
          <cell r="B875" t="str">
            <v>intervento n.7 di fognatura come da convenzione, scolmatore Via Primo Maggio in Trezzano Rosa</v>
          </cell>
          <cell r="C875" t="str">
            <v>FOGNATURA</v>
          </cell>
          <cell r="D875" t="str">
            <v>TREZZANO ROSA</v>
          </cell>
          <cell r="E875" t="str">
            <v>Annullata</v>
          </cell>
          <cell r="F875" t="str">
            <v>CAP AREA TECNICA</v>
          </cell>
          <cell r="G875" t="str">
            <v>CAP AREA TECNICA</v>
          </cell>
          <cell r="H875" t="str">
            <v>RETI FOGNATURA</v>
          </cell>
          <cell r="I875" t="str">
            <v>VARGIU</v>
          </cell>
          <cell r="J875" t="str">
            <v>M4b</v>
          </cell>
        </row>
        <row r="876">
          <cell r="A876" t="str">
            <v>6663_4</v>
          </cell>
          <cell r="B876" t="str">
            <v>Eliminazione scarico fognario in corso Europa</v>
          </cell>
          <cell r="C876" t="str">
            <v>FOGNATURA</v>
          </cell>
          <cell r="D876" t="str">
            <v>RHO</v>
          </cell>
          <cell r="E876" t="str">
            <v>Chiusa</v>
          </cell>
          <cell r="F876" t="str">
            <v>CAP AREA TECNICA</v>
          </cell>
          <cell r="G876" t="str">
            <v>CAP AREA TECNICA</v>
          </cell>
          <cell r="H876" t="str">
            <v>COLLETTORI</v>
          </cell>
          <cell r="I876" t="str">
            <v>VARGIU</v>
          </cell>
          <cell r="J876" t="str">
            <v>M4b</v>
          </cell>
        </row>
        <row r="877">
          <cell r="A877" t="str">
            <v>7572_1</v>
          </cell>
          <cell r="B877" t="str">
            <v>AttivitÃ  di ricerca e sviluppo su reti e depuratori (working group)</v>
          </cell>
          <cell r="C877" t="str">
            <v>DEPURAZIONE</v>
          </cell>
          <cell r="D877" t="str">
            <v>COMUNI VARI</v>
          </cell>
          <cell r="E877" t="str">
            <v>Chiusa</v>
          </cell>
          <cell r="F877" t="str">
            <v>CAP AREA TECNICA</v>
          </cell>
          <cell r="G877" t="str">
            <v>CAP AREA TECNICA</v>
          </cell>
          <cell r="H877" t="str">
            <v>IMPIANTI DEPURAZIONE</v>
          </cell>
          <cell r="I877" t="str">
            <v>VENTURA</v>
          </cell>
          <cell r="J877" t="str">
            <v>M6</v>
          </cell>
        </row>
        <row r="878">
          <cell r="A878">
            <v>5337</v>
          </cell>
          <cell r="B878" t="str">
            <v>realizzazione nuovo pozzo a San Giuliano Milanese loc. Civesio</v>
          </cell>
          <cell r="C878" t="str">
            <v>ACQUEDOTTO</v>
          </cell>
          <cell r="D878" t="str">
            <v>SAN GIULIANO MILANESE</v>
          </cell>
          <cell r="E878" t="str">
            <v>Attiva</v>
          </cell>
          <cell r="F878" t="str">
            <v>CAP AREA TECNICA</v>
          </cell>
          <cell r="G878" t="str">
            <v>CAP AREA TECNICA</v>
          </cell>
          <cell r="H878" t="str">
            <v>IMPIANTI ACQUEDOTTO</v>
          </cell>
          <cell r="I878" t="str">
            <v>VENTURA</v>
          </cell>
          <cell r="J878" t="str">
            <v>M3</v>
          </cell>
        </row>
        <row r="879">
          <cell r="A879">
            <v>5386</v>
          </cell>
          <cell r="B879" t="str">
            <v>lavori di realizzazione nuovo pozzo in comune di Legnano n. 2 - via Abruzzi</v>
          </cell>
          <cell r="C879" t="str">
            <v>ACQUEDOTTO</v>
          </cell>
          <cell r="D879" t="str">
            <v>LEGNANO</v>
          </cell>
          <cell r="E879" t="str">
            <v>Chiusa</v>
          </cell>
          <cell r="F879" t="str">
            <v>CAP AREA TECNICA</v>
          </cell>
          <cell r="G879" t="str">
            <v>CAP AREA TECNICA</v>
          </cell>
          <cell r="H879" t="str">
            <v>IMPIANTI ACQUEDOTTO</v>
          </cell>
          <cell r="I879" t="str">
            <v>VENTURA</v>
          </cell>
          <cell r="J879" t="str">
            <v>M3</v>
          </cell>
        </row>
        <row r="880">
          <cell r="A880" t="str">
            <v>5739_48</v>
          </cell>
          <cell r="B880" t="str">
            <v>Pozzi di prima falda per uso area a verde nel comune diGarbagnate Milanese (area didattica EXPO)</v>
          </cell>
          <cell r="C880" t="str">
            <v>ALTRE ATTIVITA IDRICHE</v>
          </cell>
          <cell r="D880" t="str">
            <v>GARBAGNATE MILANESE</v>
          </cell>
          <cell r="E880" t="str">
            <v>Attiva</v>
          </cell>
          <cell r="F880" t="str">
            <v>GESTIONE CLIENTI</v>
          </cell>
          <cell r="G880" t="str">
            <v>GESTIONE CLIENTI</v>
          </cell>
          <cell r="H880" t="str">
            <v>POZZI DI PRIMA FALDA</v>
          </cell>
          <cell r="I880" t="str">
            <v>SPOSITO</v>
          </cell>
          <cell r="J880" t="str">
            <v>M3</v>
          </cell>
        </row>
        <row r="881">
          <cell r="A881" t="str">
            <v>5739_49</v>
          </cell>
          <cell r="B881" t="str">
            <v>Pozzo di prima falda per uso area a verde  campo sportivo e parco nel comune di RODANO</v>
          </cell>
          <cell r="C881" t="str">
            <v>ALTRE ATTIVITA IDRICHE</v>
          </cell>
          <cell r="D881" t="str">
            <v>RODANO</v>
          </cell>
          <cell r="E881" t="str">
            <v>Attiva</v>
          </cell>
          <cell r="F881" t="str">
            <v>GESTIONE CLIENTI</v>
          </cell>
          <cell r="G881" t="str">
            <v>GESTIONE CLIENTI</v>
          </cell>
          <cell r="H881" t="str">
            <v>POZZI DI PRIMA FALDA</v>
          </cell>
          <cell r="I881" t="str">
            <v>SPOSITO</v>
          </cell>
          <cell r="J881" t="str">
            <v>M3</v>
          </cell>
        </row>
        <row r="882">
          <cell r="A882">
            <v>5167</v>
          </cell>
          <cell r="B882" t="str">
            <v>lavori di Potenziamento delle reti acquedottistiche in comune di Abbiategrasso nel complesso industriale ex Igav</v>
          </cell>
          <cell r="C882" t="str">
            <v>ACQUEDOTTO</v>
          </cell>
          <cell r="D882" t="str">
            <v>ABBIATEGRASSO</v>
          </cell>
          <cell r="E882" t="str">
            <v>Annullata</v>
          </cell>
          <cell r="F882" t="str">
            <v>CAP AREA TECNICA</v>
          </cell>
          <cell r="G882" t="str">
            <v>CAP AREA TECNICA</v>
          </cell>
          <cell r="H882" t="str">
            <v>RETI ACQUEDOTTO</v>
          </cell>
          <cell r="I882" t="str">
            <v>VENTURA</v>
          </cell>
          <cell r="J882" t="str">
            <v>M1</v>
          </cell>
        </row>
        <row r="883">
          <cell r="A883">
            <v>5232</v>
          </cell>
          <cell r="B883" t="str">
            <v>Collegamento rete idrica intercomunale in comune di Ozzero verso Caselle nel tratto Pavese-SS526</v>
          </cell>
          <cell r="C883" t="str">
            <v>ACQUEDOTTO</v>
          </cell>
          <cell r="D883" t="str">
            <v>OZZERO</v>
          </cell>
          <cell r="E883" t="str">
            <v>Chiusa</v>
          </cell>
          <cell r="F883" t="str">
            <v>CAP AREA TECNICA</v>
          </cell>
          <cell r="G883" t="str">
            <v>CAP AREA TECNICA</v>
          </cell>
          <cell r="H883" t="str">
            <v>RETI ACQUEDOTTO</v>
          </cell>
          <cell r="I883" t="str">
            <v>VENTURA</v>
          </cell>
          <cell r="J883" t="str">
            <v>M2</v>
          </cell>
        </row>
        <row r="884">
          <cell r="A884">
            <v>5490</v>
          </cell>
          <cell r="B884" t="str">
            <v>Lavori di manutenzione straordinaria della rete idrica in comune di Liscate via Martiri della LibertÃ </v>
          </cell>
          <cell r="C884" t="str">
            <v>ACQUEDOTTO</v>
          </cell>
          <cell r="D884" t="str">
            <v>LISCATE</v>
          </cell>
          <cell r="E884" t="str">
            <v>Chiusa</v>
          </cell>
          <cell r="F884" t="str">
            <v>CAP AREA TECNICA</v>
          </cell>
          <cell r="G884" t="str">
            <v>CAP AREA TECNICA</v>
          </cell>
          <cell r="H884" t="str">
            <v>RETI ACQUEDOTTO</v>
          </cell>
          <cell r="I884" t="str">
            <v>VENTURA</v>
          </cell>
          <cell r="J884" t="str">
            <v>M1</v>
          </cell>
        </row>
        <row r="885">
          <cell r="A885">
            <v>6967</v>
          </cell>
          <cell r="B885" t="str">
            <v>Adeguamento sistema estrazione fanghi sedimentazione primaria depuratore Rozzano</v>
          </cell>
          <cell r="C885" t="str">
            <v>DEPURAZIONE</v>
          </cell>
          <cell r="D885" t="str">
            <v>DEPURATORE ROZZANO</v>
          </cell>
          <cell r="E885" t="str">
            <v>Chiusa</v>
          </cell>
          <cell r="F885" t="str">
            <v>CAP AREA TECNICA</v>
          </cell>
          <cell r="G885" t="str">
            <v>CAP AREA TECNICA</v>
          </cell>
          <cell r="H885" t="str">
            <v>IMPIANTI DEPURAZIONE</v>
          </cell>
          <cell r="I885" t="str">
            <v>VENTURA</v>
          </cell>
          <cell r="J885" t="str">
            <v>M5</v>
          </cell>
        </row>
        <row r="886">
          <cell r="A886">
            <v>5654</v>
          </cell>
          <cell r="B886" t="str">
            <v>Assago - impianto di depurazione di Assago - ampliamento ed adeguamento dell'impianto</v>
          </cell>
          <cell r="C886" t="str">
            <v>DEPURAZIONE</v>
          </cell>
          <cell r="D886" t="str">
            <v>DEPURATORE ASSAGO</v>
          </cell>
          <cell r="E886" t="str">
            <v>Chiusa</v>
          </cell>
          <cell r="F886" t="str">
            <v>CAP AREA TECNICA</v>
          </cell>
          <cell r="G886" t="str">
            <v>CAP AREA TECNICA</v>
          </cell>
          <cell r="H886" t="str">
            <v>IMPIANTI DEPURAZIONE</v>
          </cell>
          <cell r="I886" t="str">
            <v>VENTURA</v>
          </cell>
          <cell r="J886" t="str">
            <v>M6</v>
          </cell>
        </row>
        <row r="887">
          <cell r="A887">
            <v>5655</v>
          </cell>
          <cell r="B887" t="str">
            <v>Interventi collettore Mediglia</v>
          </cell>
          <cell r="C887" t="str">
            <v>FOGNATURA</v>
          </cell>
          <cell r="D887" t="str">
            <v>MEDIGLIA</v>
          </cell>
          <cell r="E887" t="str">
            <v>Chiusa ante 2017</v>
          </cell>
          <cell r="F887" t="str">
            <v>CAP AREA TECNICA</v>
          </cell>
          <cell r="G887" t="str">
            <v>CAP AREA TECNICA</v>
          </cell>
          <cell r="H887" t="str">
            <v>RETI FOGNATURA</v>
          </cell>
          <cell r="I887" t="str">
            <v>VARGIU</v>
          </cell>
          <cell r="J887" t="str">
            <v>M4a</v>
          </cell>
        </row>
        <row r="888">
          <cell r="A888">
            <v>5179</v>
          </cell>
          <cell r="B888" t="str">
            <v>Lavori di spostamento rete fognaria  in proprietÃ  privata  in comune di Vizzolo Predabissi per interventi del tratto a m</v>
          </cell>
          <cell r="C888" t="str">
            <v>FOGNATURA</v>
          </cell>
          <cell r="D888" t="str">
            <v>VIZZOLO PREDABISSI</v>
          </cell>
          <cell r="E888" t="str">
            <v>Chiusa ante 2017</v>
          </cell>
          <cell r="F888" t="str">
            <v>CAP AREA TECNICA</v>
          </cell>
          <cell r="G888" t="str">
            <v>CAP AREA TECNICA</v>
          </cell>
          <cell r="H888" t="str">
            <v>RETI FOGNATURA</v>
          </cell>
          <cell r="I888" t="str">
            <v>VARGIU</v>
          </cell>
          <cell r="J888" t="str">
            <v>M4a</v>
          </cell>
        </row>
        <row r="889">
          <cell r="A889">
            <v>7072</v>
          </cell>
          <cell r="B889" t="str">
            <v>Eliminazione acque parassite da condotte fognarie - comparti vari Comuni vari ambito Mi</v>
          </cell>
          <cell r="C889" t="str">
            <v>FOGNATURA</v>
          </cell>
          <cell r="D889" t="str">
            <v>COMUNI VARI</v>
          </cell>
          <cell r="E889" t="str">
            <v>Chiusa</v>
          </cell>
          <cell r="F889" t="str">
            <v>CAP AREA TECNICA</v>
          </cell>
          <cell r="G889" t="str">
            <v>CAP AREA TECNICA</v>
          </cell>
          <cell r="H889" t="str">
            <v>RETI FOGNATURA</v>
          </cell>
          <cell r="I889" t="str">
            <v>VARGIU</v>
          </cell>
          <cell r="J889" t="str">
            <v>M4a</v>
          </cell>
        </row>
        <row r="890">
          <cell r="A890">
            <v>5647</v>
          </cell>
          <cell r="B890" t="str">
            <v>Binasco - dismissione scarichi in corpo idrico superficiale mediante realizazione di nuove fognature nere</v>
          </cell>
          <cell r="C890" t="str">
            <v>FOGNATURA</v>
          </cell>
          <cell r="D890" t="str">
            <v>BINASCO</v>
          </cell>
          <cell r="E890" t="str">
            <v>Chiusa ante 2017</v>
          </cell>
          <cell r="F890" t="str">
            <v>CAP AREA TECNICA</v>
          </cell>
          <cell r="G890" t="str">
            <v>CAP AREA TECNICA</v>
          </cell>
          <cell r="H890" t="str">
            <v>RETI FOGNATURA</v>
          </cell>
          <cell r="I890" t="str">
            <v>VARGIU</v>
          </cell>
          <cell r="J890" t="str">
            <v>M4a</v>
          </cell>
        </row>
        <row r="891">
          <cell r="A891">
            <v>5860</v>
          </cell>
          <cell r="B891" t="str">
            <v>MSD digestori 3 e 6 Peschiera Borromeo</v>
          </cell>
          <cell r="C891" t="str">
            <v>DEPURAZIONE</v>
          </cell>
          <cell r="D891" t="str">
            <v>DEPURATORE PESCHIERA BORROMEO</v>
          </cell>
          <cell r="E891" t="str">
            <v>Chiusa</v>
          </cell>
          <cell r="F891" t="str">
            <v>CAP AREA TECNICA</v>
          </cell>
          <cell r="G891" t="str">
            <v>CAP AREA TECNICA</v>
          </cell>
          <cell r="H891" t="str">
            <v>IMPIANTI DEPURAZIONE</v>
          </cell>
          <cell r="I891" t="str">
            <v>VENTURA</v>
          </cell>
          <cell r="J891" t="str">
            <v>M6</v>
          </cell>
        </row>
        <row r="892">
          <cell r="A892" t="str">
            <v>6969_2A</v>
          </cell>
          <cell r="B892" t="str">
            <v>S. GIORGIO SU LEGNANO - Ripristino ed adeguamento vasca volano in via Don Luigi Sturzo e degli sfioratori di piena della</v>
          </cell>
          <cell r="C892" t="str">
            <v>FOGNATURA</v>
          </cell>
          <cell r="D892" t="str">
            <v>SAN GIORGIO SU LEGNANO</v>
          </cell>
          <cell r="E892" t="str">
            <v>Chiusa</v>
          </cell>
          <cell r="F892" t="str">
            <v>CAP AREA TECNICA</v>
          </cell>
          <cell r="G892" t="str">
            <v>CAP AREA TECNICA</v>
          </cell>
          <cell r="H892" t="str">
            <v>VASCHE VOLANO DEPURAZIONE</v>
          </cell>
          <cell r="I892" t="str">
            <v>VENTURA</v>
          </cell>
          <cell r="J892" t="str">
            <v>M4b</v>
          </cell>
        </row>
        <row r="893">
          <cell r="A893" t="str">
            <v>4541_5B</v>
          </cell>
          <cell r="B893" t="str">
            <v>Centrale di Trezzo sull'Adda: lotto B - trivellazione 2 di 5 pozzi cluster</v>
          </cell>
          <cell r="C893" t="str">
            <v>ACQUEDOTTO</v>
          </cell>
          <cell r="D893" t="str">
            <v>CENTRALE TREZZO SULL'ADDA</v>
          </cell>
          <cell r="E893" t="str">
            <v>Chiusa</v>
          </cell>
          <cell r="F893" t="str">
            <v>CAP AREA TECNICA</v>
          </cell>
          <cell r="G893" t="str">
            <v>CAP AREA TECNICA</v>
          </cell>
          <cell r="H893" t="str">
            <v>CENTRALI CON DORSALI</v>
          </cell>
          <cell r="I893" t="str">
            <v>VENTURA</v>
          </cell>
          <cell r="J893" t="str">
            <v>M3</v>
          </cell>
        </row>
        <row r="894">
          <cell r="A894">
            <v>9249</v>
          </cell>
          <cell r="B894" t="str">
            <v>BUSTO ARSIZIO - Sostituzione rete idrica in fibrocemento in Via Don Milani, Via Morelli, Via Busto Arsizio</v>
          </cell>
          <cell r="C894" t="str">
            <v>ACQUEDOTTO</v>
          </cell>
          <cell r="D894" t="str">
            <v>CASTELLANZA</v>
          </cell>
          <cell r="E894" t="str">
            <v>Chiusa</v>
          </cell>
          <cell r="F894" t="str">
            <v>CAP AREA TECNICA</v>
          </cell>
          <cell r="G894" t="str">
            <v>CAP AREA TECNICA</v>
          </cell>
          <cell r="H894" t="str">
            <v>RETI ACQUEDOTTO</v>
          </cell>
          <cell r="I894" t="str">
            <v>VENTURA</v>
          </cell>
          <cell r="J894" t="str">
            <v>M1</v>
          </cell>
        </row>
        <row r="895">
          <cell r="A895" t="str">
            <v>9113_12</v>
          </cell>
          <cell r="B895" t="str">
            <v>GUDO V. - ZELO S. - Potenziamento interconnessione rete idrica (lungo SP 30)</v>
          </cell>
          <cell r="C895" t="str">
            <v>ACQUEDOTTO</v>
          </cell>
          <cell r="D895" t="str">
            <v>GUDO VISCONTI</v>
          </cell>
          <cell r="E895" t="str">
            <v>Annullata</v>
          </cell>
          <cell r="F895" t="str">
            <v>CAP AREA TECNICA</v>
          </cell>
          <cell r="G895" t="str">
            <v>CAP AREA TECNICA</v>
          </cell>
          <cell r="H895" t="str">
            <v>RETI ACQUEDOTTO</v>
          </cell>
          <cell r="I895" t="str">
            <v>VENTURA</v>
          </cell>
          <cell r="J895" t="str">
            <v>M2</v>
          </cell>
        </row>
        <row r="896">
          <cell r="A896" t="str">
            <v>6949_18</v>
          </cell>
          <cell r="B896" t="str">
            <v>Indagini propedeutiche all'individuazione del tracciato delle condotte in pressione delle ss da Tribiano a Settala</v>
          </cell>
          <cell r="C896" t="str">
            <v>FOGNATURA</v>
          </cell>
          <cell r="D896" t="str">
            <v>SETTALA</v>
          </cell>
          <cell r="E896" t="str">
            <v>Annullata</v>
          </cell>
          <cell r="F896" t="str">
            <v>CAP AREA TECNICA</v>
          </cell>
          <cell r="G896" t="str">
            <v>CAP AREA TECNICA</v>
          </cell>
          <cell r="H896" t="str">
            <v>RETI FOGNATURA</v>
          </cell>
          <cell r="I896" t="str">
            <v>VARGIU</v>
          </cell>
          <cell r="J896" t="str">
            <v>ALTRO</v>
          </cell>
        </row>
        <row r="897">
          <cell r="A897" t="str">
            <v>5177_12</v>
          </cell>
          <cell r="B897" t="str">
            <v>COLOGNO MONZESE - POTENZIAMENTO DELLA RETE FOGNARIA IN VIA MANZONI</v>
          </cell>
          <cell r="C897" t="str">
            <v>FOGNATURA</v>
          </cell>
          <cell r="D897" t="str">
            <v>COLOGNO MONZESE</v>
          </cell>
          <cell r="E897" t="str">
            <v>Chiusa</v>
          </cell>
          <cell r="F897" t="str">
            <v>CAP AREA TECNICA</v>
          </cell>
          <cell r="G897" t="str">
            <v>CAP AREA TECNICA</v>
          </cell>
          <cell r="H897" t="str">
            <v>RETI FOGNATURA</v>
          </cell>
          <cell r="I897" t="str">
            <v>VARGIU</v>
          </cell>
          <cell r="J897" t="str">
            <v>M4a</v>
          </cell>
        </row>
        <row r="898">
          <cell r="A898" t="str">
            <v>7572_4</v>
          </cell>
          <cell r="B898" t="str">
            <v>CASOREZZO - FOGNATURA -INSTALLAZIONI MISURATORI DI PORTATA</v>
          </cell>
          <cell r="C898" t="str">
            <v>FOGNATURA</v>
          </cell>
          <cell r="D898" t="str">
            <v>CASOREZZO</v>
          </cell>
          <cell r="E898" t="str">
            <v>Chiusa</v>
          </cell>
          <cell r="F898" t="str">
            <v>CAP AREA TECNICA</v>
          </cell>
          <cell r="G898" t="str">
            <v>CAP AREA TECNICA</v>
          </cell>
          <cell r="H898" t="str">
            <v>RETI FOGNATURA</v>
          </cell>
          <cell r="I898" t="str">
            <v>VARGIU</v>
          </cell>
          <cell r="J898" t="str">
            <v>M4b</v>
          </cell>
        </row>
        <row r="899">
          <cell r="A899" t="str">
            <v>7572_5</v>
          </cell>
          <cell r="B899" t="str">
            <v>ZELO SURRIGONE- FOGNATURA - INSTALLAZIONE MISURAGORI DI PORTATA</v>
          </cell>
          <cell r="C899" t="str">
            <v>FOGNATURA</v>
          </cell>
          <cell r="D899" t="str">
            <v>VERMEZZO CON ZELO SURRIGONE</v>
          </cell>
          <cell r="E899" t="str">
            <v>Chiusa</v>
          </cell>
          <cell r="F899" t="str">
            <v>CAP AREA TECNICA</v>
          </cell>
          <cell r="G899" t="str">
            <v>CAP AREA TECNICA</v>
          </cell>
          <cell r="H899" t="str">
            <v>RETI FOGNATURA</v>
          </cell>
          <cell r="I899" t="str">
            <v>VARGIU</v>
          </cell>
          <cell r="J899" t="str">
            <v>M4b</v>
          </cell>
        </row>
        <row r="900">
          <cell r="A900" t="str">
            <v>6978_13</v>
          </cell>
          <cell r="B900" t="str">
            <v>COMUNI DIVERSI - ASSEGNO DI RICERCA PRESSO IL DIPARTIMENTO ABC DEL POLITECNICO DI MILANO PER LA DURATA DI 12 MESI - ACQU</v>
          </cell>
          <cell r="C900" t="str">
            <v>ACQUEDOTTO</v>
          </cell>
          <cell r="D900" t="str">
            <v>ASSAGO</v>
          </cell>
          <cell r="E900" t="str">
            <v>Chiusa</v>
          </cell>
          <cell r="F900" t="str">
            <v>CAP AREA TECNICA</v>
          </cell>
          <cell r="G900" t="str">
            <v>CAP AREA TECNICA</v>
          </cell>
          <cell r="H900" t="str">
            <v>IMPIANTI ACQUEDOTTO</v>
          </cell>
          <cell r="I900" t="str">
            <v>VENTURA</v>
          </cell>
          <cell r="J900" t="str">
            <v>M1</v>
          </cell>
        </row>
        <row r="901">
          <cell r="A901" t="str">
            <v>6805_2_new</v>
          </cell>
          <cell r="B901" t="str">
            <v>Risoluzione interferenze rete fognaria 5a Corsia A8, arese</v>
          </cell>
          <cell r="C901" t="str">
            <v>FOGNATURA</v>
          </cell>
          <cell r="D901" t="str">
            <v>ARESE</v>
          </cell>
          <cell r="E901" t="str">
            <v>Chiusa ante 2017</v>
          </cell>
          <cell r="F901" t="str">
            <v>CAP AREA TECNICA</v>
          </cell>
          <cell r="G901" t="str">
            <v>CAP AREA TECNICA</v>
          </cell>
          <cell r="H901" t="str">
            <v>INTERFERENZE FOGNATURE</v>
          </cell>
          <cell r="I901" t="str">
            <v>VARGIU</v>
          </cell>
          <cell r="J901" t="str">
            <v>M4a</v>
          </cell>
        </row>
        <row r="902">
          <cell r="A902">
            <v>6953</v>
          </cell>
          <cell r="B902" t="str">
            <v>Risoluzione interferenza TEEM acquedotto 03-91</v>
          </cell>
          <cell r="C902" t="str">
            <v>ACQUEDOTTO</v>
          </cell>
          <cell r="D902" t="str">
            <v>COLTURANO</v>
          </cell>
          <cell r="E902" t="str">
            <v>Chiusa ante 2017</v>
          </cell>
          <cell r="F902" t="str">
            <v>CAP AREA TECNICA</v>
          </cell>
          <cell r="G902" t="str">
            <v>CAP AREA TECNICA</v>
          </cell>
          <cell r="H902" t="str">
            <v>INTERFERENZE ACQUEDOTTI</v>
          </cell>
          <cell r="I902" t="str">
            <v>VENTURA</v>
          </cell>
          <cell r="J902" t="str">
            <v>M2</v>
          </cell>
        </row>
        <row r="903">
          <cell r="A903" t="str">
            <v>6809_3_new</v>
          </cell>
          <cell r="B903" t="str">
            <v>Rho - risoluzione interferenze rete acquedotto 5a Corsia A8</v>
          </cell>
          <cell r="C903" t="str">
            <v>ACQUEDOTTO</v>
          </cell>
          <cell r="D903" t="str">
            <v>RHO</v>
          </cell>
          <cell r="E903" t="str">
            <v>Chiusa</v>
          </cell>
          <cell r="F903" t="str">
            <v>CAP AREA TECNICA</v>
          </cell>
          <cell r="G903" t="str">
            <v>CAP AREA TECNICA</v>
          </cell>
          <cell r="H903" t="str">
            <v>INTERFERENZE ACQUEDOTTI</v>
          </cell>
          <cell r="I903" t="str">
            <v>VENTURA</v>
          </cell>
          <cell r="J903" t="str">
            <v>M2</v>
          </cell>
        </row>
        <row r="904">
          <cell r="A904" t="str">
            <v>5739_54</v>
          </cell>
          <cell r="B904" t="str">
            <v>TREZZANO SUL NAVIGLIO - Pozzo di prima falda per uso area a verde</v>
          </cell>
          <cell r="C904" t="str">
            <v>ALTRE ATTIVITA IDRICHE</v>
          </cell>
          <cell r="D904" t="str">
            <v>TREZZANO SUL NAVIGLIO</v>
          </cell>
          <cell r="E904" t="str">
            <v>Attiva</v>
          </cell>
          <cell r="F904" t="str">
            <v>GESTIONE CLIENTI</v>
          </cell>
          <cell r="G904" t="str">
            <v>GESTIONE CLIENTI</v>
          </cell>
          <cell r="H904" t="str">
            <v>POZZI DI PRIMA FALDA</v>
          </cell>
          <cell r="I904" t="str">
            <v>SPOSITO</v>
          </cell>
          <cell r="J904" t="str">
            <v>M3</v>
          </cell>
        </row>
        <row r="905">
          <cell r="A905">
            <v>9523</v>
          </cell>
          <cell r="B905" t="str">
            <v>Miglioramento affidabilitÃ  alimentazioni impianti (GE)</v>
          </cell>
          <cell r="C905" t="str">
            <v>GENERALE</v>
          </cell>
          <cell r="D905" t="str">
            <v>COMUNI VARI</v>
          </cell>
          <cell r="E905" t="str">
            <v>Attiva</v>
          </cell>
          <cell r="F905" t="str">
            <v>OI</v>
          </cell>
          <cell r="G905" t="str">
            <v>OPERATIONAL INTELLIGENCE</v>
          </cell>
          <cell r="H905" t="str">
            <v>EFFICIENZA ENERGETICA</v>
          </cell>
          <cell r="I905" t="str">
            <v>MUZZATTI</v>
          </cell>
          <cell r="J905" t="str">
            <v>ALTRO</v>
          </cell>
        </row>
        <row r="906">
          <cell r="A906" t="str">
            <v>6985_A</v>
          </cell>
          <cell r="B906" t="str">
            <v xml:space="preserve">Cuggiono Via villoresi - rifacimento rete tubazione vetusta </v>
          </cell>
          <cell r="C906" t="str">
            <v>FOGNATURA</v>
          </cell>
          <cell r="D906" t="str">
            <v>CUGGIONO</v>
          </cell>
          <cell r="E906" t="str">
            <v>Attiva</v>
          </cell>
          <cell r="F906" t="str">
            <v>AMI OPERATION</v>
          </cell>
          <cell r="G906" t="str">
            <v>AMI FOGNATURA</v>
          </cell>
          <cell r="H906" t="str">
            <v>FOG MSTR PROGRAMMATA</v>
          </cell>
          <cell r="I906" t="str">
            <v>LABBADINI</v>
          </cell>
          <cell r="J906" t="str">
            <v>M4a</v>
          </cell>
        </row>
        <row r="907">
          <cell r="A907" t="str">
            <v>6985_C</v>
          </cell>
          <cell r="B907" t="str">
            <v>Cusano Milanino Via Manzoni - Rifacimento rete</v>
          </cell>
          <cell r="C907" t="str">
            <v>FOGNATURA</v>
          </cell>
          <cell r="D907" t="str">
            <v>CUSANO MILANINO</v>
          </cell>
          <cell r="E907" t="str">
            <v>Attiva</v>
          </cell>
          <cell r="F907" t="str">
            <v>AMI OPERATION</v>
          </cell>
          <cell r="G907" t="str">
            <v>AMI FOGNATURA</v>
          </cell>
          <cell r="H907" t="str">
            <v>FOG MSTR PROGRAMMATA</v>
          </cell>
          <cell r="I907" t="str">
            <v>LABBADINI</v>
          </cell>
          <cell r="J907" t="str">
            <v>M4a</v>
          </cell>
        </row>
        <row r="908">
          <cell r="A908" t="str">
            <v>6985_D</v>
          </cell>
          <cell r="B908" t="str">
            <v xml:space="preserve">Bollate Via per Novate - rifacimento rete vetusta </v>
          </cell>
          <cell r="C908" t="str">
            <v>FOGNATURA</v>
          </cell>
          <cell r="D908" t="str">
            <v>BOLLATE</v>
          </cell>
          <cell r="E908" t="str">
            <v>Attiva</v>
          </cell>
          <cell r="F908" t="str">
            <v>AMI OPERATION</v>
          </cell>
          <cell r="G908" t="str">
            <v>AMI FOGNATURA</v>
          </cell>
          <cell r="H908" t="str">
            <v>FOG MSTR PROGRAMMATA</v>
          </cell>
          <cell r="I908" t="str">
            <v>LABBADINI</v>
          </cell>
          <cell r="J908" t="str">
            <v>M4a</v>
          </cell>
        </row>
        <row r="909">
          <cell r="A909" t="str">
            <v>6985_E</v>
          </cell>
          <cell r="B909" t="str">
            <v>Rozzano via degli oleandri - rifacimento tratto di rete vetusto</v>
          </cell>
          <cell r="C909" t="str">
            <v>FOGNATURA</v>
          </cell>
          <cell r="D909" t="str">
            <v>ROZZANO</v>
          </cell>
          <cell r="E909" t="str">
            <v>Attiva</v>
          </cell>
          <cell r="F909" t="str">
            <v>AMI OPERATION</v>
          </cell>
          <cell r="G909" t="str">
            <v>AMI FOGNATURA</v>
          </cell>
          <cell r="H909" t="str">
            <v>FOG MSTR PROGRAMMATA</v>
          </cell>
          <cell r="I909" t="str">
            <v>LABBADINI</v>
          </cell>
          <cell r="J909" t="str">
            <v>M4a</v>
          </cell>
        </row>
        <row r="910">
          <cell r="A910" t="str">
            <v>6985_G</v>
          </cell>
          <cell r="B910" t="str">
            <v>Trezzo d'Adda via micca-Disconnessione rete fognaria e variazione recapito</v>
          </cell>
          <cell r="C910" t="str">
            <v>FOGNATURA</v>
          </cell>
          <cell r="D910" t="str">
            <v>TREZZO SULL'ADDA</v>
          </cell>
          <cell r="E910" t="str">
            <v>Attiva</v>
          </cell>
          <cell r="F910" t="str">
            <v>AMI OPERATION</v>
          </cell>
          <cell r="G910" t="str">
            <v>AMI FOGNATURA</v>
          </cell>
          <cell r="H910" t="str">
            <v>FOG MSTR PROGRAMMATA</v>
          </cell>
          <cell r="I910" t="str">
            <v>LABBADINI</v>
          </cell>
          <cell r="J910" t="str">
            <v>M4a</v>
          </cell>
        </row>
        <row r="911">
          <cell r="A911" t="str">
            <v>9047_H</v>
          </cell>
          <cell r="B911" t="str">
            <v>Manutenzione a tutti moduli biofor C+N e terziario</v>
          </cell>
          <cell r="C911" t="str">
            <v>DEPURAZIONE</v>
          </cell>
          <cell r="D911" t="str">
            <v>DEPURATORE PESCHIERA BORROMEO</v>
          </cell>
          <cell r="E911" t="str">
            <v>Attiva</v>
          </cell>
          <cell r="F911" t="str">
            <v>AMI OPERATION</v>
          </cell>
          <cell r="G911" t="str">
            <v>AMI DEPURAZIONE</v>
          </cell>
          <cell r="H911" t="str">
            <v>DEP MSTR PROGRAMMATA</v>
          </cell>
          <cell r="I911" t="str">
            <v>SCAGLIONE</v>
          </cell>
          <cell r="J911" t="str">
            <v>M6</v>
          </cell>
        </row>
        <row r="912">
          <cell r="A912" t="str">
            <v>9288_F</v>
          </cell>
          <cell r="B912" t="str">
            <v>acquisto nuovo sistema di trasporto e compattazione vaglio</v>
          </cell>
          <cell r="C912" t="str">
            <v>DEPURAZIONE</v>
          </cell>
          <cell r="D912" t="str">
            <v>DEPURATORE LOCATE TRIULZI</v>
          </cell>
          <cell r="E912" t="str">
            <v>Attiva</v>
          </cell>
          <cell r="F912" t="str">
            <v>AMI OPERATION</v>
          </cell>
          <cell r="G912" t="str">
            <v>AMI DEPURAZIONE</v>
          </cell>
          <cell r="H912" t="str">
            <v>DEP MSTR PROGRAMMATA</v>
          </cell>
          <cell r="I912" t="str">
            <v>SCAGLIONE</v>
          </cell>
          <cell r="J912" t="str">
            <v>M5</v>
          </cell>
        </row>
        <row r="913">
          <cell r="A913" t="str">
            <v>9288_G</v>
          </cell>
          <cell r="B913" t="str">
            <v>Fornitura n.8 mixer vasche denitro locate</v>
          </cell>
          <cell r="C913" t="str">
            <v>DEPURAZIONE</v>
          </cell>
          <cell r="D913" t="str">
            <v>DEPURATORE LOCATE TRIULZI</v>
          </cell>
          <cell r="E913" t="str">
            <v>Annullata</v>
          </cell>
          <cell r="F913" t="str">
            <v>AMI OPERATION</v>
          </cell>
          <cell r="G913" t="str">
            <v>AMI DEPURAZIONE</v>
          </cell>
          <cell r="H913" t="str">
            <v>DEP MSTR PROGRAMMATA</v>
          </cell>
          <cell r="I913" t="str">
            <v>SCAGLIONE</v>
          </cell>
          <cell r="J913" t="str">
            <v>M6</v>
          </cell>
        </row>
        <row r="914">
          <cell r="A914" t="str">
            <v>9288_I</v>
          </cell>
          <cell r="B914" t="str">
            <v>Fornitura e posa in opera bioessiccatore Truccazzano</v>
          </cell>
          <cell r="C914" t="str">
            <v>DEPURAZIONE</v>
          </cell>
          <cell r="D914" t="str">
            <v>DEPURATORE TRUCCAZZANO D'ADDA</v>
          </cell>
          <cell r="E914" t="str">
            <v>Attiva</v>
          </cell>
          <cell r="F914" t="str">
            <v>AMI OPERATION</v>
          </cell>
          <cell r="G914" t="str">
            <v>AMI DEPURAZIONE</v>
          </cell>
          <cell r="H914" t="str">
            <v>DEP MSTR PROGRAMMATA</v>
          </cell>
          <cell r="I914" t="str">
            <v>SCAGLIONE</v>
          </cell>
          <cell r="J914" t="str">
            <v>M5</v>
          </cell>
        </row>
        <row r="915">
          <cell r="A915" t="str">
            <v>9288_L</v>
          </cell>
          <cell r="B915" t="str">
            <v>Revamping bioessiccatore Pero</v>
          </cell>
          <cell r="C915" t="str">
            <v>DEPURAZIONE</v>
          </cell>
          <cell r="D915" t="str">
            <v>DEPURATORE PERO</v>
          </cell>
          <cell r="E915" t="str">
            <v>Attiva</v>
          </cell>
          <cell r="F915" t="str">
            <v>AMI OPERATION</v>
          </cell>
          <cell r="G915" t="str">
            <v>AMI DEPURAZIONE</v>
          </cell>
          <cell r="H915" t="str">
            <v>DEP MSTR PROGRAMMATA</v>
          </cell>
          <cell r="I915" t="str">
            <v>SCAGLIONE</v>
          </cell>
          <cell r="J915" t="str">
            <v>M5</v>
          </cell>
        </row>
        <row r="916">
          <cell r="A916" t="str">
            <v>9288_M</v>
          </cell>
          <cell r="B916" t="str">
            <v>potenziamento stoccaggio reagenti (soluzione carboniosa e cloruro di alluminio)</v>
          </cell>
          <cell r="C916" t="str">
            <v>DEPURAZIONE</v>
          </cell>
          <cell r="D916" t="str">
            <v>DEPURATORE ROBECCO SUL NAVIGLIO</v>
          </cell>
          <cell r="E916" t="str">
            <v>Attiva</v>
          </cell>
          <cell r="F916" t="str">
            <v>AMI OPERATION</v>
          </cell>
          <cell r="G916" t="str">
            <v>AMI DEPURAZIONE</v>
          </cell>
          <cell r="H916" t="str">
            <v>DEP MSTR PROGRAMMATA</v>
          </cell>
          <cell r="I916" t="str">
            <v>SCAGLIONE</v>
          </cell>
          <cell r="J916" t="str">
            <v>M6</v>
          </cell>
        </row>
        <row r="917">
          <cell r="A917" t="str">
            <v>9288_O</v>
          </cell>
          <cell r="B917" t="str">
            <v>sostituzione griglia grossolana e compattatore</v>
          </cell>
          <cell r="C917" t="str">
            <v>DEPURAZIONE</v>
          </cell>
          <cell r="D917" t="str">
            <v>DEPURATORE VERMEZZO CON ZELO SURRIGONE</v>
          </cell>
          <cell r="E917" t="str">
            <v>Attiva</v>
          </cell>
          <cell r="F917" t="str">
            <v>AMI OPERATION</v>
          </cell>
          <cell r="G917" t="str">
            <v>AMI DEPURAZIONE</v>
          </cell>
          <cell r="H917" t="str">
            <v>DEP MSTR PROGRAMMATA</v>
          </cell>
          <cell r="I917" t="str">
            <v>SCAGLIONE</v>
          </cell>
          <cell r="J917" t="str">
            <v>M6</v>
          </cell>
        </row>
        <row r="918">
          <cell r="A918" t="str">
            <v>002AMI_lab</v>
          </cell>
          <cell r="B918" t="str">
            <v xml:space="preserve">Laboratorio - macchinari - drinking water directive </v>
          </cell>
          <cell r="C918" t="str">
            <v>ACQUEDOTTO</v>
          </cell>
          <cell r="D918" t="str">
            <v>SEDI</v>
          </cell>
          <cell r="E918" t="str">
            <v>Attiva</v>
          </cell>
          <cell r="F918" t="str">
            <v>LABORATORI</v>
          </cell>
          <cell r="G918" t="str">
            <v>INNOVAZIONE &amp; SVILUPPO</v>
          </cell>
          <cell r="H918" t="str">
            <v>LABORATORI</v>
          </cell>
          <cell r="I918" t="str">
            <v>OLIVA</v>
          </cell>
          <cell r="J918" t="str">
            <v>M3</v>
          </cell>
        </row>
        <row r="919">
          <cell r="A919" t="str">
            <v>5744_2-2</v>
          </cell>
          <cell r="B919" t="str">
            <v>Ripristini definitivi a seguito di commessa 5744_2-1</v>
          </cell>
          <cell r="C919" t="str">
            <v>FOGNATURA</v>
          </cell>
          <cell r="D919" t="str">
            <v>ASSAGO</v>
          </cell>
          <cell r="E919" t="str">
            <v>Chiusa</v>
          </cell>
          <cell r="F919" t="str">
            <v>CAP AREA TECNICA</v>
          </cell>
          <cell r="G919" t="str">
            <v>CAP AREA TECNICA</v>
          </cell>
          <cell r="H919" t="str">
            <v>RETI FOGNATURA</v>
          </cell>
          <cell r="I919" t="str">
            <v>VARGIU</v>
          </cell>
          <cell r="J919" t="str">
            <v>M4b</v>
          </cell>
        </row>
        <row r="920">
          <cell r="A920">
            <v>9534</v>
          </cell>
          <cell r="B920" t="str">
            <v>PIANO DI RIASSETTO - piano di monitoraggio</v>
          </cell>
          <cell r="C920" t="str">
            <v>FOGNATURA</v>
          </cell>
          <cell r="D920" t="str">
            <v>COMUNI VARI</v>
          </cell>
          <cell r="E920" t="str">
            <v>Chiusa</v>
          </cell>
          <cell r="F920" t="str">
            <v>CAP AREA TECNICA</v>
          </cell>
          <cell r="G920" t="str">
            <v>CAP AREA TECNICA</v>
          </cell>
          <cell r="H920" t="str">
            <v>RETI FOGNATURA</v>
          </cell>
          <cell r="I920" t="str">
            <v>VARGIU</v>
          </cell>
          <cell r="J920" t="str">
            <v>M4b</v>
          </cell>
        </row>
        <row r="921">
          <cell r="A921" t="str">
            <v>9534_INT</v>
          </cell>
          <cell r="B921" t="str">
            <v>PIANO DI RIASSETTO - piano di monitoraggio agglomerati interambito VARI</v>
          </cell>
          <cell r="C921" t="str">
            <v>FOGNATURA</v>
          </cell>
          <cell r="D921" t="str">
            <v>COMUNI VARI</v>
          </cell>
          <cell r="E921" t="str">
            <v>Chiusa</v>
          </cell>
          <cell r="F921" t="str">
            <v>CAP AREA TECNICA</v>
          </cell>
          <cell r="G921" t="str">
            <v>CAP AREA TECNICA</v>
          </cell>
          <cell r="H921" t="str">
            <v>RETI FOGNATURA</v>
          </cell>
          <cell r="I921" t="str">
            <v>VARGIU</v>
          </cell>
          <cell r="J921" t="str">
            <v>M4b</v>
          </cell>
        </row>
        <row r="922">
          <cell r="A922">
            <v>9535</v>
          </cell>
          <cell r="B922" t="str">
            <v>Parametrica interventi da Piano di Riassetto di cui al RR 06/19</v>
          </cell>
          <cell r="C922" t="str">
            <v>FOGNATURA</v>
          </cell>
          <cell r="D922" t="str">
            <v>COMUNI VARI</v>
          </cell>
          <cell r="E922" t="str">
            <v>Attiva</v>
          </cell>
          <cell r="F922" t="str">
            <v>CAP AREA TECNICA</v>
          </cell>
          <cell r="G922" t="str">
            <v>CAP AREA TECNICA</v>
          </cell>
          <cell r="H922" t="str">
            <v>VASCHE VOLANO</v>
          </cell>
          <cell r="I922" t="str">
            <v>VARGIU</v>
          </cell>
          <cell r="J922" t="str">
            <v>M4b</v>
          </cell>
        </row>
        <row r="923">
          <cell r="A923" t="str">
            <v>9535_B</v>
          </cell>
          <cell r="B923" t="str">
            <v>Parametrica interventi da Piano di Riassetto di cui al RR 06/19 agglomerati interambito</v>
          </cell>
          <cell r="C923" t="str">
            <v>FOGNATURA</v>
          </cell>
          <cell r="D923" t="str">
            <v>COMUNI VARI</v>
          </cell>
          <cell r="E923" t="str">
            <v>Attiva</v>
          </cell>
          <cell r="F923" t="str">
            <v>CAP AREA TECNICA</v>
          </cell>
          <cell r="G923" t="str">
            <v>CAP AREA TECNICA</v>
          </cell>
          <cell r="H923" t="str">
            <v>VASCHE VOLANO</v>
          </cell>
          <cell r="I923" t="str">
            <v>VARGIU</v>
          </cell>
          <cell r="J923" t="str">
            <v>M4b</v>
          </cell>
        </row>
        <row r="924">
          <cell r="A924" t="str">
            <v>9293_NEW</v>
          </cell>
          <cell r="B924" t="str">
            <v>Piano di Potenziamento Servizio Fognatura - proseguimento PPSF</v>
          </cell>
          <cell r="C924" t="str">
            <v>FOGNATURA</v>
          </cell>
          <cell r="D924" t="str">
            <v>COMUNI VARI</v>
          </cell>
          <cell r="E924" t="str">
            <v>Attiva</v>
          </cell>
          <cell r="F924" t="str">
            <v>CAP AREA TECNICA</v>
          </cell>
          <cell r="G924" t="str">
            <v>CAP AREA TECNICA</v>
          </cell>
          <cell r="H924" t="str">
            <v>RETI FOGNATURA</v>
          </cell>
          <cell r="I924" t="str">
            <v>VARGIU</v>
          </cell>
          <cell r="J924" t="str">
            <v>M4a</v>
          </cell>
        </row>
        <row r="925">
          <cell r="A925">
            <v>9536</v>
          </cell>
          <cell r="B925" t="str">
            <v>Parametrica rifacimento reti</v>
          </cell>
          <cell r="C925" t="str">
            <v>FOGNATURA</v>
          </cell>
          <cell r="D925" t="str">
            <v>COMUNI VARI</v>
          </cell>
          <cell r="E925" t="str">
            <v>Attiva</v>
          </cell>
          <cell r="F925" t="str">
            <v>CAP AREA TECNICA</v>
          </cell>
          <cell r="G925" t="str">
            <v>CAP AREA TECNICA</v>
          </cell>
          <cell r="H925" t="str">
            <v>RETI FOGNATURA</v>
          </cell>
          <cell r="I925" t="str">
            <v>VARGIU</v>
          </cell>
          <cell r="J925" t="str">
            <v>M4b</v>
          </cell>
        </row>
        <row r="926">
          <cell r="A926">
            <v>9538</v>
          </cell>
          <cell r="B926" t="str">
            <v>sostituzione autogru Astra</v>
          </cell>
          <cell r="C926" t="str">
            <v>GENERALE</v>
          </cell>
          <cell r="D926" t="str">
            <v>COMUNI VARI</v>
          </cell>
          <cell r="E926" t="str">
            <v>Attiva</v>
          </cell>
          <cell r="F926" t="str">
            <v>SEDI SECURITY E VARIE</v>
          </cell>
          <cell r="G926" t="str">
            <v>SEDI E SECURITY</v>
          </cell>
          <cell r="H926" t="str">
            <v>AUTOMEZZI</v>
          </cell>
          <cell r="I926" t="str">
            <v>PIROLO</v>
          </cell>
          <cell r="J926" t="str">
            <v>M2</v>
          </cell>
        </row>
        <row r="927">
          <cell r="A927">
            <v>9539</v>
          </cell>
          <cell r="B927" t="str">
            <v>sostituzione autogru Volvo Amici</v>
          </cell>
          <cell r="C927" t="str">
            <v>GENERALE</v>
          </cell>
          <cell r="D927" t="str">
            <v>COMUNI VARI</v>
          </cell>
          <cell r="E927" t="str">
            <v>Attiva</v>
          </cell>
          <cell r="F927" t="str">
            <v>SEDI SECURITY E VARIE</v>
          </cell>
          <cell r="G927" t="str">
            <v>SEDI E SECURITY</v>
          </cell>
          <cell r="H927" t="str">
            <v>AUTOMEZZI</v>
          </cell>
          <cell r="I927" t="str">
            <v>PIROLO</v>
          </cell>
          <cell r="J927" t="str">
            <v>M2</v>
          </cell>
        </row>
        <row r="928">
          <cell r="A928">
            <v>9540</v>
          </cell>
          <cell r="B928" t="str">
            <v>ampliamento palazzina servizi, parcheggio e box carrello dep. di Assago</v>
          </cell>
          <cell r="C928" t="str">
            <v>GENERALE</v>
          </cell>
          <cell r="D928" t="str">
            <v>ASSAGO</v>
          </cell>
          <cell r="E928" t="str">
            <v>Attiva</v>
          </cell>
          <cell r="F928" t="str">
            <v>SEDI SECURITY E VARIE</v>
          </cell>
          <cell r="G928" t="str">
            <v>SEDI E SECURITY</v>
          </cell>
          <cell r="H928" t="str">
            <v>SEDI</v>
          </cell>
          <cell r="I928" t="str">
            <v>PIROLO</v>
          </cell>
          <cell r="J928" t="str">
            <v>ALTRO</v>
          </cell>
        </row>
        <row r="929">
          <cell r="A929">
            <v>9541</v>
          </cell>
          <cell r="B929" t="str">
            <v>trasformazione ex capannone fanghi Truccazzano</v>
          </cell>
          <cell r="C929" t="str">
            <v>GENERALE</v>
          </cell>
          <cell r="D929" t="str">
            <v>DEPURATORE TRUCCAZZANO D'ADDA</v>
          </cell>
          <cell r="E929" t="str">
            <v>Annullata</v>
          </cell>
          <cell r="F929" t="str">
            <v>SEDI SECURITY E VARIE</v>
          </cell>
          <cell r="G929" t="str">
            <v>SEDI E SECURITY</v>
          </cell>
          <cell r="H929" t="str">
            <v>SEDI</v>
          </cell>
          <cell r="I929" t="str">
            <v>PIROLO</v>
          </cell>
          <cell r="J929" t="str">
            <v>ALTRO</v>
          </cell>
        </row>
        <row r="930">
          <cell r="A930">
            <v>9507</v>
          </cell>
          <cell r="B930" t="str">
            <v>Sostituzioni reti acquedottistiche per perdite - parametrica</v>
          </cell>
          <cell r="C930" t="str">
            <v>ACQUEDOTTO</v>
          </cell>
          <cell r="D930" t="str">
            <v>COMUNI VARI</v>
          </cell>
          <cell r="E930" t="str">
            <v>Attiva</v>
          </cell>
          <cell r="F930" t="str">
            <v>CAP AREA TECNICA</v>
          </cell>
          <cell r="G930" t="str">
            <v>CAP AREA TECNICA</v>
          </cell>
          <cell r="H930" t="str">
            <v>RETI ACQUEDOTTO</v>
          </cell>
          <cell r="I930" t="str">
            <v>VENTURA</v>
          </cell>
          <cell r="J930" t="str">
            <v>M1</v>
          </cell>
        </row>
        <row r="931">
          <cell r="A931" t="str">
            <v>9046_7</v>
          </cell>
          <cell r="B931" t="str">
            <v>Interconnessione rete idrica Pozzuolo M. (Frazione di Albignano) - Truccazzano (Fraz. Trecelle) COMPLETAMENTO</v>
          </cell>
          <cell r="C931" t="str">
            <v>ACQUEDOTTO</v>
          </cell>
          <cell r="D931" t="str">
            <v>POZZUOLO MARTESANA TRUCCAZZANO</v>
          </cell>
          <cell r="E931" t="str">
            <v>Attiva</v>
          </cell>
          <cell r="F931" t="str">
            <v>CAP AREA TECNICA</v>
          </cell>
          <cell r="G931" t="str">
            <v>CAP AREA TECNICA</v>
          </cell>
          <cell r="H931" t="str">
            <v>RETI ACQUEDOTTO</v>
          </cell>
          <cell r="I931" t="str">
            <v>VENTURA</v>
          </cell>
          <cell r="J931" t="str">
            <v>M3</v>
          </cell>
        </row>
        <row r="932">
          <cell r="A932">
            <v>9509</v>
          </cell>
          <cell r="B932" t="str">
            <v xml:space="preserve">Risoluzione interferenza Westfield  pista ciclabile SP14 Novegro </v>
          </cell>
          <cell r="C932" t="str">
            <v>ACQUEDOTTO</v>
          </cell>
          <cell r="D932" t="str">
            <v>SEGRATE</v>
          </cell>
          <cell r="E932" t="str">
            <v>Annullata</v>
          </cell>
          <cell r="F932" t="str">
            <v>CAP AREA TECNICA</v>
          </cell>
          <cell r="G932" t="str">
            <v>CAP AREA TECNICA</v>
          </cell>
          <cell r="H932" t="str">
            <v>INTERFERENZE ACQUEDOTTI</v>
          </cell>
          <cell r="I932" t="str">
            <v>VENTURA</v>
          </cell>
          <cell r="J932" t="str">
            <v>M2</v>
          </cell>
        </row>
        <row r="933">
          <cell r="A933">
            <v>9619</v>
          </cell>
          <cell r="B933" t="str">
            <v>Parametrica vasche volano a testa impianto e/o interventi alternativi secondo RR n. 6 e linee guide</v>
          </cell>
          <cell r="C933" t="str">
            <v>DEPURAZIONE</v>
          </cell>
          <cell r="D933" t="str">
            <v>COMUNI VARI</v>
          </cell>
          <cell r="E933" t="str">
            <v>Attiva</v>
          </cell>
          <cell r="F933" t="str">
            <v>CAP AREA TECNICA</v>
          </cell>
          <cell r="G933" t="str">
            <v>CAP AREA TECNICA</v>
          </cell>
          <cell r="H933" t="str">
            <v>VASCHE VOLANO DEPURAZIONE</v>
          </cell>
          <cell r="I933" t="str">
            <v>VENTURA</v>
          </cell>
          <cell r="J933" t="str">
            <v>M4b</v>
          </cell>
        </row>
        <row r="934">
          <cell r="A934" t="str">
            <v>9619_MB</v>
          </cell>
          <cell r="B934" t="str">
            <v>Parametrica vasche volano a testa impianto e/o interventi alternativi secondo RR n. 6 e linee guide agglomerati interambito MB</v>
          </cell>
          <cell r="C934" t="str">
            <v>DEPURAZIONE</v>
          </cell>
          <cell r="D934" t="str">
            <v>COMUNI VARI</v>
          </cell>
          <cell r="E934" t="str">
            <v>Attiva</v>
          </cell>
          <cell r="F934" t="str">
            <v>CAP AREA TECNICA</v>
          </cell>
          <cell r="G934" t="str">
            <v>CAP AREA TECNICA</v>
          </cell>
          <cell r="H934" t="str">
            <v>VASCHE VOLANO DEPURAZIONE</v>
          </cell>
          <cell r="I934" t="str">
            <v>VENTURA</v>
          </cell>
          <cell r="J934" t="str">
            <v>M4b</v>
          </cell>
        </row>
        <row r="935">
          <cell r="A935" t="str">
            <v>6948_25</v>
          </cell>
          <cell r="B935" t="str">
            <v>sistemazione rete fognaria depuratore di Sesto San Giovanni</v>
          </cell>
          <cell r="C935" t="str">
            <v>DEPURAZIONE</v>
          </cell>
          <cell r="D935" t="str">
            <v>DEPURATORE SESTO SAN GIOVANNI</v>
          </cell>
          <cell r="E935" t="str">
            <v>Attiva</v>
          </cell>
          <cell r="F935" t="str">
            <v>CAP AREA TECNICA</v>
          </cell>
          <cell r="G935" t="str">
            <v>CAP AREA TECNICA</v>
          </cell>
          <cell r="H935" t="str">
            <v>IMPIANTI DEPURAZIONE</v>
          </cell>
          <cell r="I935" t="str">
            <v>VENTURA</v>
          </cell>
          <cell r="J935" t="str">
            <v>M6</v>
          </cell>
        </row>
        <row r="936">
          <cell r="A936">
            <v>9514</v>
          </cell>
          <cell r="B936" t="str">
            <v>Parametrica interventi manutenzione straordinaria e adeguamento normativo depuratori</v>
          </cell>
          <cell r="C936" t="str">
            <v>DEPURAZIONE</v>
          </cell>
          <cell r="D936" t="str">
            <v>COMUNI VARI</v>
          </cell>
          <cell r="E936" t="str">
            <v>Attiva</v>
          </cell>
          <cell r="F936" t="str">
            <v>CAP AREA TECNICA</v>
          </cell>
          <cell r="G936" t="str">
            <v>CAP AREA TECNICA</v>
          </cell>
          <cell r="H936" t="str">
            <v>IMPIANTI DEPURAZIONE</v>
          </cell>
          <cell r="I936" t="str">
            <v>VENTURA</v>
          </cell>
          <cell r="J936" t="str">
            <v>M6</v>
          </cell>
        </row>
        <row r="937">
          <cell r="A937" t="str">
            <v>9514_MB</v>
          </cell>
          <cell r="B937" t="str">
            <v>Parametrica interventi manutenzione straordinaria e adeguamento normativo depuratori agglomerati interambito MB</v>
          </cell>
          <cell r="C937" t="str">
            <v>DEPURAZIONE</v>
          </cell>
          <cell r="D937" t="str">
            <v>COMUNI VARI</v>
          </cell>
          <cell r="E937" t="str">
            <v>Attiva</v>
          </cell>
          <cell r="F937" t="str">
            <v>CAP AREA TECNICA</v>
          </cell>
          <cell r="G937" t="str">
            <v>CAP AREA TECNICA</v>
          </cell>
          <cell r="H937" t="str">
            <v>IMPIANTI DEPURAZIONE</v>
          </cell>
          <cell r="I937" t="str">
            <v>VENTURA</v>
          </cell>
          <cell r="J937" t="str">
            <v>M6</v>
          </cell>
        </row>
        <row r="938">
          <cell r="A938">
            <v>9621</v>
          </cell>
          <cell r="B938" t="str">
            <v>Interventi di demolizione infrastrutture obsolete con riqualificazione e costruzione</v>
          </cell>
          <cell r="C938" t="str">
            <v>DEPURAZIONE</v>
          </cell>
          <cell r="D938" t="str">
            <v>COMUNI VARI</v>
          </cell>
          <cell r="E938" t="str">
            <v>Attiva</v>
          </cell>
          <cell r="F938" t="str">
            <v>CAP AREA TECNICA</v>
          </cell>
          <cell r="G938" t="str">
            <v>CAP AREA TECNICA</v>
          </cell>
          <cell r="H938" t="str">
            <v>IMPIANTI DEPURAZIONE</v>
          </cell>
          <cell r="I938" t="str">
            <v>VENTURA</v>
          </cell>
          <cell r="J938" t="str">
            <v>ALTRO</v>
          </cell>
        </row>
        <row r="939">
          <cell r="A939">
            <v>9620</v>
          </cell>
          <cell r="B939" t="str">
            <v>Parametrica nuovi pozzi ed impianti potabili</v>
          </cell>
          <cell r="C939" t="str">
            <v>ACQUEDOTTO</v>
          </cell>
          <cell r="D939" t="str">
            <v>COMUNI VARI</v>
          </cell>
          <cell r="E939" t="str">
            <v>Attiva</v>
          </cell>
          <cell r="F939" t="str">
            <v>CAP AREA TECNICA</v>
          </cell>
          <cell r="G939" t="str">
            <v>CAP AREA TECNICA</v>
          </cell>
          <cell r="H939" t="str">
            <v>IMPIANTI ACQUEDOTTO</v>
          </cell>
          <cell r="I939" t="str">
            <v>VENTURA</v>
          </cell>
          <cell r="J939" t="str">
            <v>M3</v>
          </cell>
        </row>
        <row r="940">
          <cell r="A940" t="str">
            <v>9619_6</v>
          </cell>
          <cell r="B940" t="str">
            <v>Vasca a testa impianto Bresso</v>
          </cell>
          <cell r="C940" t="str">
            <v>DEPURAZIONE</v>
          </cell>
          <cell r="D940" t="str">
            <v>DEPURATORE BRESSO</v>
          </cell>
          <cell r="E940" t="str">
            <v>Attiva</v>
          </cell>
          <cell r="F940" t="str">
            <v>CAP AREA TECNICA</v>
          </cell>
          <cell r="G940" t="str">
            <v>CAP AREA TECNICA</v>
          </cell>
          <cell r="H940" t="str">
            <v>VASCHE VOLANO DEPURAZIONE</v>
          </cell>
          <cell r="I940" t="str">
            <v>VENTURA</v>
          </cell>
          <cell r="J940" t="str">
            <v>M4b</v>
          </cell>
        </row>
        <row r="941">
          <cell r="A941">
            <v>9622</v>
          </cell>
          <cell r="B941" t="str">
            <v xml:space="preserve">Interventi di rifacimento reti acquedottistiche - parte 2 </v>
          </cell>
          <cell r="C941" t="str">
            <v>ACQUEDOTTO</v>
          </cell>
          <cell r="D941" t="str">
            <v>COMUNI VARI</v>
          </cell>
          <cell r="E941" t="str">
            <v>Attiva</v>
          </cell>
          <cell r="F941" t="str">
            <v>CAP AREA TECNICA</v>
          </cell>
          <cell r="G941" t="str">
            <v>CAP AREA TECNICA</v>
          </cell>
          <cell r="H941" t="str">
            <v>RETI ACQUEDOTTO</v>
          </cell>
          <cell r="I941" t="str">
            <v>VENTURA</v>
          </cell>
          <cell r="J941" t="str">
            <v>M1</v>
          </cell>
        </row>
        <row r="942">
          <cell r="A942" t="str">
            <v>5739_56</v>
          </cell>
          <cell r="B942" t="str">
            <v>CAMBIAGO - Pozzo di prima falda per uso area a verde</v>
          </cell>
          <cell r="C942" t="str">
            <v>ALTRE ATTIVITA IDRICHE</v>
          </cell>
          <cell r="D942" t="str">
            <v>CAMBIAGO</v>
          </cell>
          <cell r="E942" t="str">
            <v>Attiva</v>
          </cell>
          <cell r="F942" t="str">
            <v>GESTIONE CLIENTI</v>
          </cell>
          <cell r="G942" t="str">
            <v>GESTIONE CLIENTI</v>
          </cell>
          <cell r="H942" t="str">
            <v>POZZI DI PRIMA FALDA</v>
          </cell>
          <cell r="I942" t="str">
            <v>SPOSITO</v>
          </cell>
          <cell r="J942" t="str">
            <v>M3</v>
          </cell>
        </row>
        <row r="943">
          <cell r="A943">
            <v>9544</v>
          </cell>
          <cell r="B943" t="str">
            <v>Interventi di potenziamento impianti di potabilizzazione</v>
          </cell>
          <cell r="C943" t="str">
            <v>ACQUEDOTTO</v>
          </cell>
          <cell r="D943" t="str">
            <v>COMUNI VARI</v>
          </cell>
          <cell r="E943" t="str">
            <v>Attiva</v>
          </cell>
          <cell r="F943" t="str">
            <v>CAP AREA TECNICA</v>
          </cell>
          <cell r="G943" t="str">
            <v>CAP AREA TECNICA</v>
          </cell>
          <cell r="H943" t="str">
            <v>IMPIANTI ACQUEDOTTO</v>
          </cell>
          <cell r="I943" t="str">
            <v>VENTURA</v>
          </cell>
          <cell r="J943" t="str">
            <v>M3</v>
          </cell>
        </row>
        <row r="944">
          <cell r="A944">
            <v>9545</v>
          </cell>
          <cell r="B944" t="str">
            <v>Interventi per vulnerabilità  idrica</v>
          </cell>
          <cell r="C944" t="str">
            <v>ACQUEDOTTO</v>
          </cell>
          <cell r="D944" t="str">
            <v>COMUNI VARI</v>
          </cell>
          <cell r="E944" t="str">
            <v>Attiva</v>
          </cell>
          <cell r="F944" t="str">
            <v>CAP AREA TECNICA</v>
          </cell>
          <cell r="G944" t="str">
            <v>CAP AREA TECNICA</v>
          </cell>
          <cell r="H944" t="str">
            <v>RETI ACQUEDOTTO</v>
          </cell>
          <cell r="I944" t="str">
            <v>VENTURA</v>
          </cell>
          <cell r="J944" t="str">
            <v>M3</v>
          </cell>
        </row>
        <row r="945">
          <cell r="A945">
            <v>9546</v>
          </cell>
          <cell r="B945" t="str">
            <v xml:space="preserve">Sostituzioni reti acquedottistiche per perdite </v>
          </cell>
          <cell r="C945" t="str">
            <v>ACQUEDOTTO</v>
          </cell>
          <cell r="D945" t="str">
            <v>COMUNI VARI</v>
          </cell>
          <cell r="E945" t="str">
            <v>Attiva</v>
          </cell>
          <cell r="F945" t="str">
            <v>CAP AREA TECNICA</v>
          </cell>
          <cell r="G945" t="str">
            <v>CAP AREA TECNICA</v>
          </cell>
          <cell r="H945" t="str">
            <v>RETI ACQUEDOTTO</v>
          </cell>
          <cell r="I945" t="str">
            <v>VENTURA</v>
          </cell>
          <cell r="J945" t="str">
            <v>M1</v>
          </cell>
        </row>
        <row r="946">
          <cell r="A946">
            <v>9547</v>
          </cell>
          <cell r="B946" t="str">
            <v>Parametrica interventi manutenzione straordinaria e adeguamento normativo depuratori</v>
          </cell>
          <cell r="C946" t="str">
            <v>DEPURAZIONE</v>
          </cell>
          <cell r="D946" t="str">
            <v>COMUNI VARI</v>
          </cell>
          <cell r="E946" t="str">
            <v>Attiva</v>
          </cell>
          <cell r="F946" t="str">
            <v>CAP AREA TECNICA</v>
          </cell>
          <cell r="G946" t="str">
            <v>CAP AREA TECNICA</v>
          </cell>
          <cell r="H946" t="str">
            <v>IMPIANTI DEPURAZIONE</v>
          </cell>
          <cell r="I946" t="str">
            <v>VENTURA</v>
          </cell>
          <cell r="J946" t="str">
            <v>M6</v>
          </cell>
        </row>
        <row r="947">
          <cell r="A947" t="str">
            <v>9547_MB</v>
          </cell>
          <cell r="B947" t="str">
            <v>Parametrica interventi manutenzione straordinaria e adeguamento normativo depuratori agglomerati interambito MB</v>
          </cell>
          <cell r="C947" t="str">
            <v>DEPURAZIONE</v>
          </cell>
          <cell r="D947" t="str">
            <v>COMUNI VARI</v>
          </cell>
          <cell r="E947" t="str">
            <v>Attiva</v>
          </cell>
          <cell r="F947" t="str">
            <v>CAP AREA TECNICA</v>
          </cell>
          <cell r="G947" t="str">
            <v>CAP AREA TECNICA</v>
          </cell>
          <cell r="H947" t="str">
            <v>IMPIANTI DEPURAZIONE</v>
          </cell>
          <cell r="I947" t="str">
            <v>VENTURA</v>
          </cell>
          <cell r="J947" t="str">
            <v>M6</v>
          </cell>
        </row>
        <row r="948">
          <cell r="A948">
            <v>9548</v>
          </cell>
          <cell r="B948" t="str">
            <v>Parametrica nuovi pozzi ed impianti potabili</v>
          </cell>
          <cell r="C948" t="str">
            <v>ACQUEDOTTO</v>
          </cell>
          <cell r="D948" t="str">
            <v>COMUNI VARI</v>
          </cell>
          <cell r="E948" t="str">
            <v>Attiva</v>
          </cell>
          <cell r="F948" t="str">
            <v>CAP AREA TECNICA</v>
          </cell>
          <cell r="G948" t="str">
            <v>CAP AREA TECNICA</v>
          </cell>
          <cell r="H948" t="str">
            <v>IMPIANTI ACQUEDOTTO</v>
          </cell>
          <cell r="I948" t="str">
            <v>VENTURA</v>
          </cell>
          <cell r="J948" t="str">
            <v>M3</v>
          </cell>
        </row>
        <row r="949">
          <cell r="A949">
            <v>5122</v>
          </cell>
          <cell r="B949" t="str">
            <v>lavori di realizzazione sistema di fognature separate in Roggia Beretta presso il comune di Zelo Surrigone</v>
          </cell>
          <cell r="C949" t="str">
            <v>FOGNATURA</v>
          </cell>
          <cell r="D949" t="str">
            <v>VERMEZZO CON ZELO SURRIGONE</v>
          </cell>
          <cell r="E949" t="str">
            <v>Attiva</v>
          </cell>
          <cell r="F949" t="str">
            <v>CAP AREA TECNICA</v>
          </cell>
          <cell r="G949" t="str">
            <v>CAP AREA TECNICA</v>
          </cell>
          <cell r="H949" t="str">
            <v>RETI FOGNATURA</v>
          </cell>
          <cell r="I949" t="str">
            <v>VARGIU</v>
          </cell>
          <cell r="J949" t="str">
            <v>M4a</v>
          </cell>
        </row>
        <row r="950">
          <cell r="A950" t="str">
            <v>5177_13</v>
          </cell>
          <cell r="B950" t="str">
            <v>Potenziamento via Petrarca Cologno Monzese</v>
          </cell>
          <cell r="C950" t="str">
            <v>FOGNATURA</v>
          </cell>
          <cell r="D950" t="str">
            <v>COLOGNO MONZESE</v>
          </cell>
          <cell r="E950" t="str">
            <v>Attiva</v>
          </cell>
          <cell r="F950" t="str">
            <v>CAP AREA TECNICA</v>
          </cell>
          <cell r="G950" t="str">
            <v>CAP AREA TECNICA</v>
          </cell>
          <cell r="H950" t="str">
            <v>RETI FOGNATURA</v>
          </cell>
          <cell r="I950" t="str">
            <v>VARGIU</v>
          </cell>
          <cell r="J950" t="str">
            <v>M4a</v>
          </cell>
        </row>
        <row r="951">
          <cell r="A951" t="str">
            <v>5177_8</v>
          </cell>
          <cell r="B951" t="str">
            <v>Potenziamento reti fognarie  insufficienti nel centro storico di Cologno Monzese</v>
          </cell>
          <cell r="C951" t="str">
            <v>FOGNATURA</v>
          </cell>
          <cell r="D951" t="str">
            <v>COLOGNO MONZESE</v>
          </cell>
          <cell r="E951" t="str">
            <v>Attiva</v>
          </cell>
          <cell r="F951" t="str">
            <v>CAP AREA TECNICA</v>
          </cell>
          <cell r="G951" t="str">
            <v>CAP AREA TECNICA</v>
          </cell>
          <cell r="H951" t="str">
            <v>RETI FOGNATURA</v>
          </cell>
          <cell r="I951" t="str">
            <v>VARGIU</v>
          </cell>
          <cell r="J951" t="str">
            <v>M4a</v>
          </cell>
        </row>
        <row r="952">
          <cell r="A952">
            <v>5298</v>
          </cell>
          <cell r="B952" t="str">
            <v>lavori di sigillature del collettore Diam. 1200 tra via Vittorio Emanuele e Via Sturzo in comune di Bernate Ticino</v>
          </cell>
          <cell r="C952" t="str">
            <v>FOGNATURA</v>
          </cell>
          <cell r="D952" t="str">
            <v>BERNATE</v>
          </cell>
          <cell r="E952" t="str">
            <v>Attiva</v>
          </cell>
          <cell r="F952" t="str">
            <v>CAP AREA TECNICA</v>
          </cell>
          <cell r="G952" t="str">
            <v>CAP AREA TECNICA</v>
          </cell>
          <cell r="H952" t="str">
            <v>RETI FOGNATURA</v>
          </cell>
          <cell r="I952" t="str">
            <v>VARGIU</v>
          </cell>
          <cell r="J952" t="str">
            <v>M4b</v>
          </cell>
        </row>
        <row r="953">
          <cell r="A953" t="str">
            <v>5650_2</v>
          </cell>
          <cell r="B953" t="str">
            <v>Locate Triulzi: interventi di ristrutturazione</v>
          </cell>
          <cell r="C953" t="str">
            <v>FOGNATURA</v>
          </cell>
          <cell r="D953" t="str">
            <v>DEPURATORE LOCATE TRIULZI</v>
          </cell>
          <cell r="E953" t="str">
            <v>Attiva</v>
          </cell>
          <cell r="F953" t="str">
            <v>CAP AREA TECNICA</v>
          </cell>
          <cell r="G953" t="str">
            <v>CAP AREA TECNICA</v>
          </cell>
          <cell r="H953" t="str">
            <v>RETI FOGNATURA</v>
          </cell>
          <cell r="I953" t="str">
            <v>VARGIU</v>
          </cell>
          <cell r="J953" t="str">
            <v>M4a</v>
          </cell>
        </row>
        <row r="954">
          <cell r="A954" t="str">
            <v>5744_2</v>
          </cell>
          <cell r="B954" t="str">
            <v>Assago ristrutturazione rete fognaria</v>
          </cell>
          <cell r="C954" t="str">
            <v>FOGNATURA</v>
          </cell>
          <cell r="D954" t="str">
            <v>ASSAGO</v>
          </cell>
          <cell r="E954" t="str">
            <v>Attiva</v>
          </cell>
          <cell r="F954" t="str">
            <v>CAP AREA TECNICA</v>
          </cell>
          <cell r="G954" t="str">
            <v>CAP AREA TECNICA</v>
          </cell>
          <cell r="H954" t="str">
            <v>RETI FOGNATURA</v>
          </cell>
          <cell r="I954" t="str">
            <v>VARGIU</v>
          </cell>
          <cell r="J954" t="str">
            <v>M4b</v>
          </cell>
        </row>
        <row r="955">
          <cell r="A955">
            <v>6611</v>
          </cell>
          <cell r="B955" t="str">
            <v>rifacimento fognatura Dairago, via Piave</v>
          </cell>
          <cell r="C955" t="str">
            <v>FOGNATURA</v>
          </cell>
          <cell r="D955" t="str">
            <v>DAIRAGO</v>
          </cell>
          <cell r="E955" t="str">
            <v>Attiva</v>
          </cell>
          <cell r="F955" t="str">
            <v>CAP AREA TECNICA</v>
          </cell>
          <cell r="G955" t="str">
            <v>CAP AREA TECNICA</v>
          </cell>
          <cell r="H955" t="str">
            <v>RETI FOGNATURA</v>
          </cell>
          <cell r="I955" t="str">
            <v>VARGIU</v>
          </cell>
          <cell r="J955" t="str">
            <v>M4a</v>
          </cell>
        </row>
        <row r="956">
          <cell r="A956">
            <v>6655</v>
          </cell>
          <cell r="B956" t="str">
            <v>riqualificazione vasca di sollevamento vie Roma e Arsenale in Robecco s/Naviglio</v>
          </cell>
          <cell r="C956" t="str">
            <v>FOGNATURA</v>
          </cell>
          <cell r="D956" t="str">
            <v>ROBECCO SUL NAVIGLIO</v>
          </cell>
          <cell r="E956" t="str">
            <v>Attiva</v>
          </cell>
          <cell r="F956" t="str">
            <v>CAP AREA TECNICA</v>
          </cell>
          <cell r="G956" t="str">
            <v>CAP AREA TECNICA</v>
          </cell>
          <cell r="H956" t="str">
            <v>RETI FOGNATURA</v>
          </cell>
          <cell r="I956" t="str">
            <v>VARGIU</v>
          </cell>
          <cell r="J956" t="str">
            <v>M4a</v>
          </cell>
        </row>
        <row r="957">
          <cell r="A957" t="str">
            <v>6660_1</v>
          </cell>
          <cell r="B957" t="str">
            <v>LOMRJD087/MI - Com. di Tr. Rosa - Sist. reti fognarie e regolarizz. scarichi area art. + 6660_2  int.n.7 di fog. scolmatore Via</v>
          </cell>
          <cell r="C957" t="str">
            <v>FOGNATURA</v>
          </cell>
          <cell r="D957" t="str">
            <v>TREZZANO ROSA</v>
          </cell>
          <cell r="E957" t="str">
            <v>Attiva</v>
          </cell>
          <cell r="F957" t="str">
            <v>CAP AREA TECNICA</v>
          </cell>
          <cell r="G957" t="str">
            <v>CAP AREA TECNICA</v>
          </cell>
          <cell r="H957" t="str">
            <v>RETI FOGNATURA</v>
          </cell>
          <cell r="I957" t="str">
            <v>VARGIU</v>
          </cell>
          <cell r="J957" t="str">
            <v>M4b</v>
          </cell>
        </row>
        <row r="958">
          <cell r="A958" t="str">
            <v>6663_1</v>
          </cell>
          <cell r="B958" t="str">
            <v>Adeguamento/regolazione derivatori/sfioratori ai collettori dell'agglomerato Pero/Varedo per interventi in solaro</v>
          </cell>
          <cell r="C958" t="str">
            <v>FOGNATURA</v>
          </cell>
          <cell r="D958" t="str">
            <v>SOLARO</v>
          </cell>
          <cell r="E958" t="str">
            <v>Attiva</v>
          </cell>
          <cell r="F958" t="str">
            <v>CAP AREA TECNICA</v>
          </cell>
          <cell r="G958" t="str">
            <v>CAP AREA TECNICA</v>
          </cell>
          <cell r="H958" t="str">
            <v>VASCHE VOLANO</v>
          </cell>
          <cell r="I958" t="str">
            <v>VARGIU</v>
          </cell>
          <cell r="J958" t="str">
            <v>M4b</v>
          </cell>
        </row>
        <row r="959">
          <cell r="A959" t="str">
            <v>6949_20</v>
          </cell>
          <cell r="B959" t="str">
            <v>PREGNANA MILANESE- DEVIAZIONE FOGNATURA VIA DEI ROVEDI</v>
          </cell>
          <cell r="C959" t="str">
            <v>FOGNATURA</v>
          </cell>
          <cell r="D959" t="str">
            <v>PREGNANA MILANESE</v>
          </cell>
          <cell r="E959" t="str">
            <v>Attiva</v>
          </cell>
          <cell r="F959" t="str">
            <v>CAP AREA TECNICA</v>
          </cell>
          <cell r="G959" t="str">
            <v>CAP AREA TECNICA</v>
          </cell>
          <cell r="H959" t="str">
            <v>RETI FOGNATURA</v>
          </cell>
          <cell r="I959" t="str">
            <v>VARGIU</v>
          </cell>
          <cell r="J959" t="str">
            <v>M4a</v>
          </cell>
        </row>
        <row r="960">
          <cell r="A960" t="str">
            <v>6984_M2_INSACC</v>
          </cell>
          <cell r="B960" t="str">
            <v>Insacchettarice per emergenze idriche - RQTI M2</v>
          </cell>
          <cell r="C960" t="str">
            <v>ACQUEDOTTO</v>
          </cell>
          <cell r="D960" t="str">
            <v>COMUNI VARI</v>
          </cell>
          <cell r="E960" t="str">
            <v>Attiva</v>
          </cell>
          <cell r="F960" t="str">
            <v>AMI OPERATION</v>
          </cell>
          <cell r="G960" t="str">
            <v>AMI ACQUEDOTTO</v>
          </cell>
          <cell r="H960" t="str">
            <v>ACQ MSTR PROGRAMMATA</v>
          </cell>
          <cell r="I960" t="str">
            <v>SALINETTI</v>
          </cell>
          <cell r="J960" t="str">
            <v>M2</v>
          </cell>
        </row>
        <row r="961">
          <cell r="A961" t="str">
            <v>5739_59</v>
          </cell>
          <cell r="B961" t="str">
            <v>Novate MILANESE -lavori di mantenzione pozzo per uso area verde</v>
          </cell>
          <cell r="C961" t="str">
            <v>ALTRE ATTIVITA IDRICHE</v>
          </cell>
          <cell r="D961" t="str">
            <v>NOVATE MILANESE</v>
          </cell>
          <cell r="E961" t="str">
            <v>Chiusa</v>
          </cell>
          <cell r="F961" t="str">
            <v>GESTIONE CLIENTI</v>
          </cell>
          <cell r="G961" t="str">
            <v>GESTIONE CLIENTI</v>
          </cell>
          <cell r="H961" t="str">
            <v>POZZI DI PRIMA FALDA</v>
          </cell>
          <cell r="I961" t="str">
            <v>SPOSITO</v>
          </cell>
          <cell r="J961" t="str">
            <v>M3</v>
          </cell>
        </row>
        <row r="962">
          <cell r="A962" t="str">
            <v>6949_26</v>
          </cell>
          <cell r="B962" t="str">
            <v>Potenziamento rete fognaria viale Rinascita Cinisello Balsamo</v>
          </cell>
          <cell r="C962" t="str">
            <v>FOGNATURA</v>
          </cell>
          <cell r="D962" t="str">
            <v>CINISELLO BALSAMO</v>
          </cell>
          <cell r="E962" t="str">
            <v>Chiusa</v>
          </cell>
          <cell r="F962" t="str">
            <v>CAP AREA TECNICA</v>
          </cell>
          <cell r="G962" t="str">
            <v>CAP AREA TECNICA</v>
          </cell>
          <cell r="H962" t="str">
            <v>RETI FOGNATURA</v>
          </cell>
          <cell r="I962" t="str">
            <v>VARGIU</v>
          </cell>
          <cell r="J962" t="str">
            <v>M4a</v>
          </cell>
        </row>
        <row r="963">
          <cell r="A963" t="str">
            <v>6634_15</v>
          </cell>
          <cell r="B963" t="str">
            <v>Piezometro Besate S.S. 526 km 20</v>
          </cell>
          <cell r="C963" t="str">
            <v>ACQUEDOTTO</v>
          </cell>
          <cell r="D963" t="str">
            <v>BESATE</v>
          </cell>
          <cell r="E963" t="str">
            <v>Chiusa</v>
          </cell>
          <cell r="F963" t="str">
            <v>CAP AREA TECNICA</v>
          </cell>
          <cell r="G963" t="str">
            <v>CAP AREA TECNICA</v>
          </cell>
          <cell r="H963" t="str">
            <v>IMPIANTI ACQUEDOTTO</v>
          </cell>
          <cell r="I963" t="str">
            <v>VENTURA</v>
          </cell>
          <cell r="J963" t="str">
            <v>M3</v>
          </cell>
        </row>
        <row r="964">
          <cell r="A964" t="str">
            <v>6634_13</v>
          </cell>
          <cell r="B964" t="str">
            <v>Piezometro San Donato Milanese loc. Poasco</v>
          </cell>
          <cell r="C964" t="str">
            <v>ACQUEDOTTO</v>
          </cell>
          <cell r="D964" t="str">
            <v>SAN DONATO MILANESE</v>
          </cell>
          <cell r="E964" t="str">
            <v>Chiusa</v>
          </cell>
          <cell r="F964" t="str">
            <v>CAP AREA TECNICA</v>
          </cell>
          <cell r="G964" t="str">
            <v>CAP AREA TECNICA</v>
          </cell>
          <cell r="H964" t="str">
            <v>IMPIANTI ACQUEDOTTO</v>
          </cell>
          <cell r="I964" t="str">
            <v>VENTURA</v>
          </cell>
          <cell r="J964" t="str">
            <v>M3</v>
          </cell>
        </row>
        <row r="965">
          <cell r="A965" t="str">
            <v>6960_15</v>
          </cell>
          <cell r="B965" t="str">
            <v>Risoluzione scarichi diretti in CIS in Via Martesana e nelle Vie Alessandrini, Guarniero e Vanoni in Comune di Trezzo Su</v>
          </cell>
          <cell r="C965" t="str">
            <v>FOGNATURA</v>
          </cell>
          <cell r="D965" t="str">
            <v>TREZZO SULL'ADDA</v>
          </cell>
          <cell r="E965" t="str">
            <v>Chiusa</v>
          </cell>
          <cell r="F965" t="str">
            <v>CAP AREA TECNICA</v>
          </cell>
          <cell r="G965" t="str">
            <v>CAP AREA TECNICA</v>
          </cell>
          <cell r="H965" t="str">
            <v>RETI FOGNATURA</v>
          </cell>
          <cell r="I965" t="str">
            <v>VARGIU</v>
          </cell>
          <cell r="J965" t="str">
            <v>M4b</v>
          </cell>
        </row>
        <row r="966">
          <cell r="A966" t="str">
            <v>6948_28</v>
          </cell>
          <cell r="B966" t="str">
            <v>Ripristino Digestore Sesto SG</v>
          </cell>
          <cell r="C966" t="str">
            <v>DEPURAZIONE</v>
          </cell>
          <cell r="D966" t="str">
            <v>DEPURATORE SESTO SAN GIOVANNI</v>
          </cell>
          <cell r="E966" t="str">
            <v>Chiusa</v>
          </cell>
          <cell r="F966" t="str">
            <v>CAP AREA TECNICA</v>
          </cell>
          <cell r="G966" t="str">
            <v>CAP AREA TECNICA</v>
          </cell>
          <cell r="H966" t="str">
            <v>IMPIANTI DEPURAZIONE</v>
          </cell>
          <cell r="I966" t="str">
            <v>VENTURA</v>
          </cell>
          <cell r="J966" t="str">
            <v>M6</v>
          </cell>
        </row>
        <row r="967">
          <cell r="A967" t="str">
            <v>6978_82</v>
          </cell>
          <cell r="B967" t="str">
            <v>Demolizione parziale serbatoio pensile Paderno Dugnano Via S.Michele del Carso</v>
          </cell>
          <cell r="C967" t="str">
            <v>ACQUEDOTTO</v>
          </cell>
          <cell r="D967" t="str">
            <v>PADERNO DUGNANO</v>
          </cell>
          <cell r="E967" t="str">
            <v>Attiva</v>
          </cell>
          <cell r="F967" t="str">
            <v>CAP AREA TECNICA</v>
          </cell>
          <cell r="G967" t="str">
            <v>CAP AREA TECNICA</v>
          </cell>
          <cell r="H967" t="str">
            <v>SERBATOI</v>
          </cell>
          <cell r="I967" t="str">
            <v>VENTURA</v>
          </cell>
          <cell r="J967" t="str">
            <v>M2</v>
          </cell>
        </row>
        <row r="968">
          <cell r="A968" t="str">
            <v>6978_66</v>
          </cell>
          <cell r="B968" t="str">
            <v>serbatoio pensile Castellanza (VA) Via Luigi Pomini</v>
          </cell>
          <cell r="C968" t="str">
            <v>ACQUEDOTTO</v>
          </cell>
          <cell r="D968" t="str">
            <v>CASTELLANZA</v>
          </cell>
          <cell r="E968" t="str">
            <v>Attiva</v>
          </cell>
          <cell r="F968" t="str">
            <v>CAP AREA TECNICA</v>
          </cell>
          <cell r="G968" t="str">
            <v>CAP AREA TECNICA</v>
          </cell>
          <cell r="H968" t="str">
            <v>SERBATOI</v>
          </cell>
          <cell r="I968" t="str">
            <v>VENTURA</v>
          </cell>
          <cell r="J968" t="str">
            <v>M2</v>
          </cell>
        </row>
        <row r="969">
          <cell r="A969" t="str">
            <v>6978_64</v>
          </cell>
          <cell r="B969" t="str">
            <v>Restauro serbatoio pensile Lainate (MI) Circonvallazione Nord Loc. Caronasca</v>
          </cell>
          <cell r="C969" t="str">
            <v>ACQUEDOTTO</v>
          </cell>
          <cell r="D969" t="str">
            <v>LAINATE</v>
          </cell>
          <cell r="E969" t="str">
            <v>Attiva</v>
          </cell>
          <cell r="F969" t="str">
            <v>CAP AREA TECNICA</v>
          </cell>
          <cell r="G969" t="str">
            <v>CAP AREA TECNICA</v>
          </cell>
          <cell r="H969" t="str">
            <v>SERBATOI</v>
          </cell>
          <cell r="I969" t="str">
            <v>VENTURA</v>
          </cell>
          <cell r="J969" t="str">
            <v>M2</v>
          </cell>
        </row>
        <row r="970">
          <cell r="A970" t="str">
            <v>6978_32</v>
          </cell>
          <cell r="B970" t="str">
            <v>Restauro serbatoio pensile Cuggiono (MI) Via Roma</v>
          </cell>
          <cell r="C970" t="str">
            <v>ACQUEDOTTO</v>
          </cell>
          <cell r="D970" t="str">
            <v>CUGGIONO</v>
          </cell>
          <cell r="E970" t="str">
            <v>Attiva</v>
          </cell>
          <cell r="F970" t="str">
            <v>CAP AREA TECNICA</v>
          </cell>
          <cell r="G970" t="str">
            <v>CAP AREA TECNICA</v>
          </cell>
          <cell r="H970" t="str">
            <v>SERBATOI</v>
          </cell>
          <cell r="I970" t="str">
            <v>VENTURA</v>
          </cell>
          <cell r="J970" t="str">
            <v>M2</v>
          </cell>
        </row>
        <row r="971">
          <cell r="A971" t="str">
            <v>6978_58</v>
          </cell>
          <cell r="B971" t="str">
            <v>Restauro serbatoio pensile Busto Garolfo (MI) Piazza Cavour</v>
          </cell>
          <cell r="C971" t="str">
            <v>ACQUEDOTTO</v>
          </cell>
          <cell r="D971" t="str">
            <v>BUSTO GAROLFO</v>
          </cell>
          <cell r="E971" t="str">
            <v>Attiva</v>
          </cell>
          <cell r="F971" t="str">
            <v>CAP AREA TECNICA</v>
          </cell>
          <cell r="G971" t="str">
            <v>CAP AREA TECNICA</v>
          </cell>
          <cell r="H971" t="str">
            <v>SERBATOI</v>
          </cell>
          <cell r="I971" t="str">
            <v>VENTURA</v>
          </cell>
          <cell r="J971" t="str">
            <v>M2</v>
          </cell>
        </row>
        <row r="972">
          <cell r="A972" t="str">
            <v>9544_1</v>
          </cell>
          <cell r="B972" t="str">
            <v>MSD impianto potabile Carpiano via Francolino</v>
          </cell>
          <cell r="C972" t="str">
            <v>ACQUEDOTTO</v>
          </cell>
          <cell r="D972" t="str">
            <v>CARPIANO</v>
          </cell>
          <cell r="E972" t="str">
            <v>Chiusa</v>
          </cell>
          <cell r="F972" t="str">
            <v>CAP AREA TECNICA</v>
          </cell>
          <cell r="G972" t="str">
            <v>CAP AREA TECNICA</v>
          </cell>
          <cell r="H972" t="str">
            <v>IMPIANTI ACQUEDOTTO</v>
          </cell>
          <cell r="I972" t="str">
            <v>VENTURA</v>
          </cell>
          <cell r="J972" t="str">
            <v>M3</v>
          </cell>
        </row>
        <row r="973">
          <cell r="A973">
            <v>5915</v>
          </cell>
          <cell r="B973" t="str">
            <v>MSD bonifica digestore A Sesto SG</v>
          </cell>
          <cell r="C973" t="str">
            <v>DEPURAZIONE</v>
          </cell>
          <cell r="D973" t="str">
            <v>DEPURATORE SESTO SAN GIOVANNI</v>
          </cell>
          <cell r="E973" t="str">
            <v>Attiva</v>
          </cell>
          <cell r="F973" t="str">
            <v>AMI OPERATION</v>
          </cell>
          <cell r="G973" t="str">
            <v>AMI DEPURAZIONE</v>
          </cell>
          <cell r="H973" t="str">
            <v>DEP MSTR PROGRAMMATA</v>
          </cell>
          <cell r="I973" t="str">
            <v>SCAGLIONE</v>
          </cell>
          <cell r="J973" t="str">
            <v>M6</v>
          </cell>
        </row>
        <row r="974">
          <cell r="A974" t="str">
            <v>6985_8</v>
          </cell>
          <cell r="B974" t="str">
            <v>MSF Cinisello Balsamo - Cinisello Balsamo via dei Partigiani - Collegamento tratto fognario e realizzazione pozzo perden</v>
          </cell>
          <cell r="C974" t="str">
            <v>FOGNATURA</v>
          </cell>
          <cell r="D974" t="str">
            <v>CINISELLO BALSAMO</v>
          </cell>
          <cell r="E974" t="str">
            <v>Chiusa</v>
          </cell>
          <cell r="F974" t="str">
            <v>AMI OPERATION</v>
          </cell>
          <cell r="G974" t="str">
            <v>AMI FOGNATURA</v>
          </cell>
          <cell r="H974" t="str">
            <v>FOG MSTR PROGRAMMATA</v>
          </cell>
          <cell r="I974" t="str">
            <v>LABBADINI</v>
          </cell>
          <cell r="J974" t="str">
            <v>M4a</v>
          </cell>
        </row>
        <row r="975">
          <cell r="A975" t="str">
            <v>5994_1</v>
          </cell>
          <cell r="B975" t="str">
            <v>potenziamento rete idrica da Bresso a Sesto (da via Clerici a V.le f. Testi) - 4Â° lotto</v>
          </cell>
          <cell r="C975" t="str">
            <v>ACQUEDOTTO</v>
          </cell>
          <cell r="D975" t="str">
            <v>BRESSO SESTO SAN GIOVANNI</v>
          </cell>
          <cell r="E975" t="str">
            <v>Attiva</v>
          </cell>
          <cell r="F975" t="str">
            <v>CAP AREA TECNICA</v>
          </cell>
          <cell r="G975" t="str">
            <v>CAP AREA TECNICA</v>
          </cell>
          <cell r="H975" t="str">
            <v>RETI ACQUEDOTTO</v>
          </cell>
          <cell r="I975" t="str">
            <v>VENTURA</v>
          </cell>
          <cell r="J975" t="str">
            <v>M3</v>
          </cell>
        </row>
        <row r="976">
          <cell r="A976">
            <v>6988</v>
          </cell>
          <cell r="B976" t="str">
            <v>Installazione impianti fotovoltaici</v>
          </cell>
          <cell r="C976" t="str">
            <v>GENERALE</v>
          </cell>
          <cell r="D976" t="str">
            <v>COMUNI VARI</v>
          </cell>
          <cell r="E976" t="str">
            <v>Chiusa</v>
          </cell>
          <cell r="F976" t="str">
            <v>OI</v>
          </cell>
          <cell r="G976" t="str">
            <v>OPERATIONAL INTELLIGENCE</v>
          </cell>
          <cell r="H976" t="str">
            <v>EFFICIENZA ENERGETICA</v>
          </cell>
          <cell r="I976" t="str">
            <v>MUZZATTI</v>
          </cell>
          <cell r="J976" t="str">
            <v>M6</v>
          </cell>
        </row>
        <row r="977">
          <cell r="A977" t="str">
            <v>6978_8</v>
          </cell>
          <cell r="B977" t="str">
            <v>Adeguamento sismico e restauro conservativo del serbatoio pensile in via Morganti a Lesmo</v>
          </cell>
          <cell r="C977" t="str">
            <v>ACQUEDOTTO</v>
          </cell>
          <cell r="D977" t="str">
            <v>LESMO</v>
          </cell>
          <cell r="E977" t="str">
            <v>Chiusa</v>
          </cell>
          <cell r="F977" t="str">
            <v>CAP AREA TECNICA</v>
          </cell>
          <cell r="G977" t="str">
            <v>CAP AREA TECNICA</v>
          </cell>
          <cell r="H977" t="str">
            <v>SERBATOI</v>
          </cell>
          <cell r="I977" t="str">
            <v>VENTURA</v>
          </cell>
          <cell r="J977" t="str">
            <v>M2</v>
          </cell>
        </row>
        <row r="978">
          <cell r="A978" t="str">
            <v>9019_CW</v>
          </cell>
          <cell r="B978" t="str">
            <v>Sviluppo progetto  coworking</v>
          </cell>
          <cell r="C978" t="str">
            <v>GENERALE</v>
          </cell>
          <cell r="D978" t="str">
            <v>SEDI</v>
          </cell>
          <cell r="E978" t="str">
            <v>Attiva</v>
          </cell>
          <cell r="F978" t="str">
            <v>SEDI SECURITY E VARIE</v>
          </cell>
          <cell r="G978" t="str">
            <v>SEDI E SECURITY</v>
          </cell>
          <cell r="H978" t="str">
            <v>SEDI</v>
          </cell>
          <cell r="I978" t="str">
            <v>PIROLO</v>
          </cell>
          <cell r="J978" t="str">
            <v>ALTRO</v>
          </cell>
        </row>
        <row r="979">
          <cell r="A979" t="str">
            <v>4542_3</v>
          </cell>
          <cell r="B979" t="str">
            <v xml:space="preserve">Costruzione nuovo impianto di rilancio per acquedotto </v>
          </cell>
          <cell r="C979" t="str">
            <v>ACQUEDOTTO</v>
          </cell>
          <cell r="D979" t="str">
            <v>CENTRALE TREZZO SULL'ADDA</v>
          </cell>
          <cell r="E979" t="str">
            <v>Attiva</v>
          </cell>
          <cell r="F979" t="str">
            <v>CAP AREA TECNICA</v>
          </cell>
          <cell r="G979" t="str">
            <v>CAP AREA TECNICA</v>
          </cell>
          <cell r="H979" t="str">
            <v>CENTRALI CON DORSALI</v>
          </cell>
          <cell r="I979" t="str">
            <v>VENTURA</v>
          </cell>
          <cell r="J979" t="str">
            <v>M3</v>
          </cell>
        </row>
        <row r="980">
          <cell r="A980">
            <v>6963</v>
          </cell>
          <cell r="B980" t="str">
            <v>Potenziamento rete fognaria via Risorgimento  con volanizzazione -S. Giuliano Milanese</v>
          </cell>
          <cell r="C980" t="str">
            <v>FOGNATURA</v>
          </cell>
          <cell r="D980" t="str">
            <v>SAN GIULIANO MILANESE</v>
          </cell>
          <cell r="E980" t="str">
            <v>Attiva</v>
          </cell>
          <cell r="F980" t="str">
            <v>CAP AREA TECNICA</v>
          </cell>
          <cell r="G980" t="str">
            <v>CAP AREA TECNICA</v>
          </cell>
          <cell r="H980" t="str">
            <v>VASCHE VOLANO</v>
          </cell>
          <cell r="I980" t="str">
            <v>VARGIU</v>
          </cell>
          <cell r="J980" t="str">
            <v>M4a</v>
          </cell>
        </row>
        <row r="981">
          <cell r="A981" t="str">
            <v>6985_11</v>
          </cell>
          <cell r="B981" t="str">
            <v>MSF Buccinasco - Buccinasco via Emilia - Aumento scarico di fondo</v>
          </cell>
          <cell r="C981" t="str">
            <v>FOGNATURA</v>
          </cell>
          <cell r="D981" t="str">
            <v>BUCCINASCO</v>
          </cell>
          <cell r="E981" t="str">
            <v>Chiusa</v>
          </cell>
          <cell r="F981" t="str">
            <v>AMI OPERATION</v>
          </cell>
          <cell r="G981" t="str">
            <v>AMI FOGNATURA</v>
          </cell>
          <cell r="H981" t="str">
            <v>FOG MSTR PROGRAMMATA</v>
          </cell>
          <cell r="I981" t="str">
            <v>LABBADINI</v>
          </cell>
          <cell r="J981" t="str">
            <v>M4a</v>
          </cell>
        </row>
        <row r="982">
          <cell r="A982" t="str">
            <v>6985_25</v>
          </cell>
          <cell r="B982" t="str">
            <v>MSF Solaro- Solaro via S. Pietro - Rifacimento tratto vetusto</v>
          </cell>
          <cell r="C982" t="str">
            <v>FOGNATURA</v>
          </cell>
          <cell r="D982" t="str">
            <v>SOLARO</v>
          </cell>
          <cell r="E982" t="str">
            <v>Chiusa</v>
          </cell>
          <cell r="F982" t="str">
            <v>AMI OPERATION</v>
          </cell>
          <cell r="G982" t="str">
            <v>AMI FOGNATURA</v>
          </cell>
          <cell r="H982" t="str">
            <v>FOG MSTR PROGRAMMATA</v>
          </cell>
          <cell r="I982" t="str">
            <v>LABBADINI</v>
          </cell>
          <cell r="J982" t="str">
            <v>M4a</v>
          </cell>
        </row>
        <row r="983">
          <cell r="A983" t="str">
            <v>5739_61</v>
          </cell>
          <cell r="B983" t="str">
            <v>Pozzi di prima falda in BUSCATE</v>
          </cell>
          <cell r="C983" t="str">
            <v>ALTRE ATTIVITA IDRICHE</v>
          </cell>
          <cell r="D983" t="str">
            <v>BUSCATE</v>
          </cell>
          <cell r="E983" t="str">
            <v>Chiusa</v>
          </cell>
          <cell r="F983" t="str">
            <v>GESTIONE CLIENTI</v>
          </cell>
          <cell r="G983" t="str">
            <v>GESTIONE CLIENTI</v>
          </cell>
          <cell r="H983" t="str">
            <v>POZZI DI PRIMA FALDA</v>
          </cell>
          <cell r="I983" t="str">
            <v>SPOSITO</v>
          </cell>
          <cell r="J983" t="str">
            <v>M3</v>
          </cell>
        </row>
        <row r="984">
          <cell r="A984">
            <v>7117</v>
          </cell>
          <cell r="B984" t="str">
            <v>POZZUOLO MARTESANA - Realizzazione condotta in pressione fino al collettore dalla frazione di Bisentrate</v>
          </cell>
          <cell r="C984" t="str">
            <v>FOGNATURA</v>
          </cell>
          <cell r="D984" t="str">
            <v>POZZUOLO MARTESANA</v>
          </cell>
          <cell r="E984" t="str">
            <v>Chiusa</v>
          </cell>
          <cell r="F984" t="str">
            <v>CAP AREA TECNICA</v>
          </cell>
          <cell r="G984" t="str">
            <v>CAP AREA TECNICA</v>
          </cell>
          <cell r="H984" t="str">
            <v>RETI FOGNATURA</v>
          </cell>
          <cell r="I984" t="str">
            <v>VARGIU</v>
          </cell>
          <cell r="J984" t="str">
            <v>M4b</v>
          </cell>
        </row>
        <row r="985">
          <cell r="A985">
            <v>6979</v>
          </cell>
          <cell r="B985" t="str">
            <v>Pozzi per area a verde, uso industriale e pompe di calore per impianti e sedi Gruppo Cap (valorizzazione acqua non potab</v>
          </cell>
          <cell r="C985" t="str">
            <v>ALTRE ATTIVITA IDRICHE</v>
          </cell>
          <cell r="D985" t="str">
            <v>COMUNI VARI</v>
          </cell>
          <cell r="E985" t="str">
            <v>Annullata</v>
          </cell>
          <cell r="F985" t="str">
            <v>GESTIONE CLIENTI</v>
          </cell>
          <cell r="G985" t="str">
            <v>GESTIONE CLIENTI</v>
          </cell>
          <cell r="H985" t="str">
            <v>POZZI DI PRIMA FALDA</v>
          </cell>
          <cell r="I985" t="str">
            <v>SPOSITO</v>
          </cell>
          <cell r="J985" t="str">
            <v>M3</v>
          </cell>
        </row>
        <row r="986">
          <cell r="A986" t="str">
            <v>5739_63</v>
          </cell>
          <cell r="B986" t="str">
            <v>Nuovo pozzo di prima falda per uso area a verde nel comune di Pogliano Mil.</v>
          </cell>
          <cell r="C986" t="str">
            <v>ALTRE ATTIVITA IDRICHE</v>
          </cell>
          <cell r="D986" t="str">
            <v>POGLIANO MILANESE</v>
          </cell>
          <cell r="E986" t="str">
            <v>Attiva</v>
          </cell>
          <cell r="F986" t="str">
            <v>GESTIONE CLIENTI</v>
          </cell>
          <cell r="G986" t="str">
            <v>GESTIONE CLIENTI</v>
          </cell>
          <cell r="H986" t="str">
            <v>POZZI DI PRIMA FALDA</v>
          </cell>
          <cell r="I986" t="str">
            <v>SPOSITO</v>
          </cell>
          <cell r="J986" t="str">
            <v>M3</v>
          </cell>
        </row>
        <row r="987">
          <cell r="A987" t="str">
            <v>5739_64</v>
          </cell>
          <cell r="B987" t="str">
            <v>Nuovo pozzo prima falda in Corbetta</v>
          </cell>
          <cell r="C987" t="str">
            <v>ALTRE ATTIVITA IDRICHE</v>
          </cell>
          <cell r="D987" t="str">
            <v>CORBETTA</v>
          </cell>
          <cell r="E987" t="str">
            <v>Attiva</v>
          </cell>
          <cell r="F987" t="str">
            <v>GESTIONE CLIENTI</v>
          </cell>
          <cell r="G987" t="str">
            <v>GESTIONE CLIENTI</v>
          </cell>
          <cell r="H987" t="str">
            <v>POZZI DI PRIMA FALDA</v>
          </cell>
          <cell r="I987" t="str">
            <v>SPOSITO</v>
          </cell>
          <cell r="J987" t="str">
            <v>M3</v>
          </cell>
        </row>
        <row r="988">
          <cell r="A988" t="str">
            <v>5739_65</v>
          </cell>
          <cell r="B988" t="str">
            <v>Nuovo pozzo prima falda in Pozzuolo M.</v>
          </cell>
          <cell r="C988" t="str">
            <v>ALTRE ATTIVITA IDRICHE</v>
          </cell>
          <cell r="D988" t="str">
            <v>POZZUOLO MARTESANA</v>
          </cell>
          <cell r="E988" t="str">
            <v>Annullata</v>
          </cell>
          <cell r="F988" t="str">
            <v>GESTIONE CLIENTI</v>
          </cell>
          <cell r="G988" t="str">
            <v>GESTIONE CLIENTI</v>
          </cell>
          <cell r="H988" t="str">
            <v>POZZI DI PRIMA FALDA</v>
          </cell>
          <cell r="I988" t="str">
            <v>SPOSITO</v>
          </cell>
          <cell r="J988" t="str">
            <v>M3</v>
          </cell>
        </row>
        <row r="989">
          <cell r="A989">
            <v>5645</v>
          </cell>
          <cell r="B989" t="str">
            <v>Realizzazione impianto fognario in frazione Preloreto di Corbetta (MI)</v>
          </cell>
          <cell r="C989" t="str">
            <v>FOGNATURA</v>
          </cell>
          <cell r="D989" t="str">
            <v>CORBETTA</v>
          </cell>
          <cell r="E989" t="str">
            <v>Attiva</v>
          </cell>
          <cell r="F989" t="str">
            <v>CAP AREA TECNICA</v>
          </cell>
          <cell r="G989" t="str">
            <v>CAP AREA TECNICA</v>
          </cell>
          <cell r="H989" t="str">
            <v>RETI FOGNATURA</v>
          </cell>
          <cell r="I989" t="str">
            <v>VARGIU</v>
          </cell>
          <cell r="J989" t="str">
            <v>M4a</v>
          </cell>
        </row>
        <row r="990">
          <cell r="A990" t="str">
            <v>6985_2</v>
          </cell>
          <cell r="B990" t="str">
            <v>MSF Bareggio - Bareggio via Firenze - Rifacimento tratto fognario</v>
          </cell>
          <cell r="C990" t="str">
            <v>FOGNATURA</v>
          </cell>
          <cell r="D990" t="str">
            <v>BAREGGIO</v>
          </cell>
          <cell r="E990" t="str">
            <v>Chiusa</v>
          </cell>
          <cell r="F990" t="str">
            <v>AMI OPERATION</v>
          </cell>
          <cell r="G990" t="str">
            <v>AMI FOGNATURA</v>
          </cell>
          <cell r="H990" t="str">
            <v>FOG MSTR PROGRAMMATA</v>
          </cell>
          <cell r="I990" t="str">
            <v>LABBADINI</v>
          </cell>
          <cell r="J990" t="str">
            <v>M4a</v>
          </cell>
        </row>
        <row r="991">
          <cell r="A991">
            <v>9655</v>
          </cell>
          <cell r="B991" t="str">
            <v>Risoluzione interferenza SP11 Padana Superiore per conto di CMM.</v>
          </cell>
          <cell r="C991" t="str">
            <v>ACQUEDOTTO</v>
          </cell>
          <cell r="D991" t="str">
            <v>CASSANO D'ADDA</v>
          </cell>
          <cell r="E991" t="str">
            <v>Attiva</v>
          </cell>
          <cell r="F991" t="str">
            <v>CAP AREA TECNICA</v>
          </cell>
          <cell r="G991" t="str">
            <v>CAP AREA TECNICA</v>
          </cell>
          <cell r="H991" t="str">
            <v>INTERFERENZE ACQUEDOTTI</v>
          </cell>
          <cell r="I991" t="str">
            <v>VENTURA</v>
          </cell>
          <cell r="J991" t="str">
            <v>M2</v>
          </cell>
        </row>
        <row r="992">
          <cell r="A992" t="str">
            <v>9535_SW</v>
          </cell>
          <cell r="B992" t="str">
            <v>UniMI Agraria - Linee guida nuovo drenaggio urbano e banca dati SIRIC</v>
          </cell>
          <cell r="C992" t="str">
            <v>FOGNATURA</v>
          </cell>
          <cell r="D992" t="str">
            <v>COMUNI VARI</v>
          </cell>
          <cell r="E992" t="str">
            <v>Attiva</v>
          </cell>
          <cell r="F992" t="str">
            <v>CAP AREA TECNICA</v>
          </cell>
          <cell r="G992" t="str">
            <v>CAP AREA TECNICA</v>
          </cell>
          <cell r="H992" t="str">
            <v>VASCHE VOLANO</v>
          </cell>
          <cell r="I992" t="str">
            <v>VARGIU</v>
          </cell>
          <cell r="J992" t="str">
            <v>M4b</v>
          </cell>
        </row>
        <row r="993">
          <cell r="A993" t="str">
            <v>5739_1</v>
          </cell>
          <cell r="B993" t="str">
            <v>Pozzo di prima falda per uso area a verde nel comune di Locate di Triulzi</v>
          </cell>
          <cell r="C993" t="str">
            <v>ALTRE ATTIVITA IDRICHE</v>
          </cell>
          <cell r="D993" t="str">
            <v>LOCATE TRIULZI</v>
          </cell>
          <cell r="E993" t="str">
            <v>Chiusa</v>
          </cell>
          <cell r="F993" t="str">
            <v>GESTIONE CLIENTI</v>
          </cell>
          <cell r="G993" t="str">
            <v>GESTIONE CLIENTI</v>
          </cell>
          <cell r="H993" t="str">
            <v>POZZI DI PRIMA FALDA</v>
          </cell>
          <cell r="I993" t="str">
            <v>SPOSITO</v>
          </cell>
          <cell r="J993" t="str">
            <v>M3</v>
          </cell>
        </row>
        <row r="994">
          <cell r="A994">
            <v>7118</v>
          </cell>
          <cell r="B994" t="str">
            <v>TRUCCAZZANO - Completamento rifacimento condotta in pressione fino al collettore da Corneliano Bertario</v>
          </cell>
          <cell r="C994" t="str">
            <v>FOGNATURA</v>
          </cell>
          <cell r="D994" t="str">
            <v>TRUCCAZZANO D'ADDA</v>
          </cell>
          <cell r="E994" t="str">
            <v>Attiva</v>
          </cell>
          <cell r="F994" t="str">
            <v>CAP AREA TECNICA</v>
          </cell>
          <cell r="G994" t="str">
            <v>CAP AREA TECNICA</v>
          </cell>
          <cell r="H994" t="str">
            <v>RETI FOGNATURA</v>
          </cell>
          <cell r="I994" t="str">
            <v>VARGIU</v>
          </cell>
          <cell r="J994" t="str">
            <v>M4a</v>
          </cell>
        </row>
        <row r="995">
          <cell r="A995">
            <v>7119</v>
          </cell>
          <cell r="B995" t="str">
            <v>TRUCCAZZANO - Nuova condotta fognaria di allacciamento della frazione  di Incugnate alla fognatura del capoluogo</v>
          </cell>
          <cell r="C995" t="str">
            <v>FOGNATURA</v>
          </cell>
          <cell r="D995" t="str">
            <v>TRUCCAZZANO D'ADDA</v>
          </cell>
          <cell r="E995" t="str">
            <v>Chiusa</v>
          </cell>
          <cell r="F995" t="str">
            <v>CAP AREA TECNICA</v>
          </cell>
          <cell r="G995" t="str">
            <v>CAP AREA TECNICA</v>
          </cell>
          <cell r="H995" t="str">
            <v>RETI FOGNATURA</v>
          </cell>
          <cell r="I995" t="str">
            <v>VARGIU</v>
          </cell>
          <cell r="J995" t="str">
            <v>M4a</v>
          </cell>
        </row>
        <row r="996">
          <cell r="A996" t="str">
            <v>7120_2</v>
          </cell>
          <cell r="B996" t="str">
            <v>Bacino di Truccazzano - Opere di disconnessione del collettore di Liscate-Vignate</v>
          </cell>
          <cell r="C996" t="str">
            <v>FOGNATURA</v>
          </cell>
          <cell r="D996" t="str">
            <v>DEPURATORE TRUCCAZZANO D'ADDA</v>
          </cell>
          <cell r="E996" t="str">
            <v>Attiva</v>
          </cell>
          <cell r="F996" t="str">
            <v>CAP AREA TECNICA</v>
          </cell>
          <cell r="G996" t="str">
            <v>CAP AREA TECNICA</v>
          </cell>
          <cell r="H996" t="str">
            <v>COLLETTORI</v>
          </cell>
          <cell r="I996" t="str">
            <v>VARGIU</v>
          </cell>
          <cell r="J996" t="str">
            <v>M4a</v>
          </cell>
        </row>
        <row r="997">
          <cell r="A997">
            <v>9401</v>
          </cell>
          <cell r="B997" t="str">
            <v>MS - Parametrica Amiacque - interventi di messa in sicurezza su depuratori e impianti di acquedotto</v>
          </cell>
          <cell r="C997" t="str">
            <v>GENERALE</v>
          </cell>
          <cell r="D997" t="str">
            <v>COMUNI VARI</v>
          </cell>
          <cell r="E997" t="str">
            <v>Chiusa</v>
          </cell>
          <cell r="F997" t="str">
            <v>SEDI SECURITY E VARIE</v>
          </cell>
          <cell r="G997" t="str">
            <v>SICUREZZA SUL LAVORO</v>
          </cell>
          <cell r="H997" t="str">
            <v>SICUREZZA SUL LAVORO</v>
          </cell>
          <cell r="I997" t="str">
            <v>RIMONDI</v>
          </cell>
          <cell r="J997" t="str">
            <v>ALTRO</v>
          </cell>
        </row>
        <row r="998">
          <cell r="A998">
            <v>9328</v>
          </cell>
          <cell r="B998" t="str">
            <v>Rifacimento apparecchiature elettromeccaniche digestore primario e centrale termica all'impianto ex. Brianzaque TT15 - A</v>
          </cell>
          <cell r="C998" t="str">
            <v>DEPURAZIONE</v>
          </cell>
          <cell r="D998" t="str">
            <v>COMUNI VARI</v>
          </cell>
          <cell r="E998" t="str">
            <v>Chiusa</v>
          </cell>
          <cell r="F998" t="str">
            <v>CAP AREA TECNICA</v>
          </cell>
          <cell r="G998" t="str">
            <v>CAP AREA TECNICA</v>
          </cell>
          <cell r="H998" t="str">
            <v>IMPIANTI DEPURAZIONE</v>
          </cell>
          <cell r="I998" t="str">
            <v>VENTURA</v>
          </cell>
          <cell r="J998" t="str">
            <v>M6</v>
          </cell>
        </row>
        <row r="999">
          <cell r="A999">
            <v>9329</v>
          </cell>
          <cell r="B999" t="str">
            <v>Potenziamento disidratazione fanghi dell'impianto ex. Brianzaque TT16 - ATO 5BRI</v>
          </cell>
          <cell r="C999" t="str">
            <v>DEPURAZIONE</v>
          </cell>
          <cell r="D999" t="str">
            <v>DEPURATORE TRUCCAZZANO D'ADDA</v>
          </cell>
          <cell r="E999" t="str">
            <v>Chiusa</v>
          </cell>
          <cell r="F999" t="str">
            <v>CAP AREA TECNICA</v>
          </cell>
          <cell r="G999" t="str">
            <v>CAP AREA TECNICA</v>
          </cell>
          <cell r="H999" t="str">
            <v>IMPIANTI DEPURAZIONE</v>
          </cell>
          <cell r="I999" t="str">
            <v>VENTURA</v>
          </cell>
          <cell r="J999" t="str">
            <v>M6</v>
          </cell>
        </row>
        <row r="1000">
          <cell r="A1000" t="str">
            <v>5739_20</v>
          </cell>
          <cell r="B1000" t="str">
            <v>Pozzo di prima falda per uso area a verde nel comune di Bussero</v>
          </cell>
          <cell r="C1000" t="str">
            <v>ALTRE ATTIVITA IDRICHE</v>
          </cell>
          <cell r="D1000" t="str">
            <v>BUSSERO</v>
          </cell>
          <cell r="E1000" t="str">
            <v>Chiusa</v>
          </cell>
          <cell r="F1000" t="str">
            <v>GESTIONE CLIENTI</v>
          </cell>
          <cell r="G1000" t="str">
            <v>GESTIONE CLIENTI</v>
          </cell>
          <cell r="H1000" t="str">
            <v>POZZI DI PRIMA FALDA</v>
          </cell>
          <cell r="I1000" t="str">
            <v>SPOSITO</v>
          </cell>
          <cell r="J1000" t="str">
            <v>M3</v>
          </cell>
        </row>
        <row r="1001">
          <cell r="A1001" t="str">
            <v>7120_5_NEW</v>
          </cell>
          <cell r="B1001" t="str">
            <v>Rifacimento collettore Liscate - LOTTO 1</v>
          </cell>
          <cell r="C1001" t="str">
            <v>FOGNATURA</v>
          </cell>
          <cell r="D1001" t="str">
            <v>DEPURATORE TRUCCAZZANO D'ADDA</v>
          </cell>
          <cell r="E1001" t="str">
            <v>Attiva</v>
          </cell>
          <cell r="F1001" t="str">
            <v>CAP AREA TECNICA</v>
          </cell>
          <cell r="G1001" t="str">
            <v>CAP AREA TECNICA</v>
          </cell>
          <cell r="H1001" t="str">
            <v>COLLETTORI</v>
          </cell>
          <cell r="I1001" t="str">
            <v>VARGIU</v>
          </cell>
          <cell r="J1001" t="str">
            <v>M4b</v>
          </cell>
        </row>
        <row r="1002">
          <cell r="A1002" t="str">
            <v>5739_21</v>
          </cell>
          <cell r="B1002" t="str">
            <v>Pozzo di prima falda per uso area a verde nel comune di Dresano</v>
          </cell>
          <cell r="C1002" t="str">
            <v>ALTRE ATTIVITA IDRICHE</v>
          </cell>
          <cell r="D1002" t="str">
            <v>DRESANO</v>
          </cell>
          <cell r="E1002" t="str">
            <v>Chiusa</v>
          </cell>
          <cell r="F1002" t="str">
            <v>GESTIONE CLIENTI</v>
          </cell>
          <cell r="G1002" t="str">
            <v>GESTIONE CLIENTI</v>
          </cell>
          <cell r="H1002" t="str">
            <v>POZZI DI PRIMA FALDA</v>
          </cell>
          <cell r="I1002" t="str">
            <v>SPOSITO</v>
          </cell>
          <cell r="J1002" t="str">
            <v>M3</v>
          </cell>
        </row>
        <row r="1003">
          <cell r="A1003">
            <v>7554</v>
          </cell>
          <cell r="B1003" t="str">
            <v>Arluno risuluzione interferenza fognaria convenzionata con SATAP</v>
          </cell>
          <cell r="C1003" t="str">
            <v>FOGNATURA</v>
          </cell>
          <cell r="D1003" t="str">
            <v>ARLUNO</v>
          </cell>
          <cell r="E1003" t="str">
            <v>Attiva</v>
          </cell>
          <cell r="F1003" t="str">
            <v>CAP AREA TECNICA</v>
          </cell>
          <cell r="G1003" t="str">
            <v>CAP AREA TECNICA</v>
          </cell>
          <cell r="H1003" t="str">
            <v>INTERFERENZE FOGNATURE</v>
          </cell>
          <cell r="I1003" t="str">
            <v>VARGIU</v>
          </cell>
          <cell r="J1003" t="str">
            <v>M4a</v>
          </cell>
        </row>
        <row r="1004">
          <cell r="A1004" t="str">
            <v>9046_9</v>
          </cell>
          <cell r="B1004" t="str">
            <v xml:space="preserve">Interconnessione rete idrica da Dorsale Pozzuolo a Pessano </v>
          </cell>
          <cell r="C1004" t="str">
            <v>ACQUEDOTTO</v>
          </cell>
          <cell r="D1004" t="str">
            <v>PESSANO CON BORNAGO</v>
          </cell>
          <cell r="E1004" t="str">
            <v>Attiva</v>
          </cell>
          <cell r="F1004" t="str">
            <v>CAP AREA TECNICA</v>
          </cell>
          <cell r="G1004" t="str">
            <v>CAP AREA TECNICA</v>
          </cell>
          <cell r="H1004" t="str">
            <v>DORSALI</v>
          </cell>
          <cell r="I1004" t="str">
            <v>VENTURA</v>
          </cell>
          <cell r="J1004" t="str">
            <v>M3</v>
          </cell>
        </row>
        <row r="1005">
          <cell r="A1005" t="str">
            <v>9027_2</v>
          </cell>
          <cell r="B1005" t="str">
            <v>Rifacimento rete fognaria in vie varie in comune di Bollate con recapito finale alla depurazione</v>
          </cell>
          <cell r="C1005" t="str">
            <v>FOGNATURA</v>
          </cell>
          <cell r="D1005" t="str">
            <v>BOLLATE</v>
          </cell>
          <cell r="E1005" t="str">
            <v>Attiva</v>
          </cell>
          <cell r="F1005" t="str">
            <v>CAP AREA TECNICA</v>
          </cell>
          <cell r="G1005" t="str">
            <v>CAP AREA TECNICA</v>
          </cell>
          <cell r="H1005" t="str">
            <v>RETI FOGNATURA</v>
          </cell>
          <cell r="I1005" t="str">
            <v>VARGIU</v>
          </cell>
          <cell r="J1005" t="str">
            <v>M4b</v>
          </cell>
        </row>
        <row r="1006">
          <cell r="A1006" t="str">
            <v>9541bis</v>
          </cell>
          <cell r="B1006" t="str">
            <v>riqualificazione energetica palazzina Truccazzano e delocalizzazione officina</v>
          </cell>
          <cell r="C1006" t="str">
            <v>GENERALE</v>
          </cell>
          <cell r="D1006" t="str">
            <v>DEPURATORE TRUCCAZZANO D'ADDA</v>
          </cell>
          <cell r="E1006" t="str">
            <v>Attiva</v>
          </cell>
          <cell r="F1006" t="str">
            <v>SEDI SECURITY E VARIE</v>
          </cell>
          <cell r="G1006" t="str">
            <v>SEDI E SECURITY</v>
          </cell>
          <cell r="H1006" t="str">
            <v>SEDI</v>
          </cell>
          <cell r="I1006" t="str">
            <v>PIROLO</v>
          </cell>
          <cell r="J1006" t="str">
            <v>ALTRO</v>
          </cell>
        </row>
        <row r="1007">
          <cell r="A1007">
            <v>9664</v>
          </cell>
          <cell r="B1007" t="str">
            <v>Opere di alleggerimento e miglioramento funzionale rete fognaria</v>
          </cell>
          <cell r="C1007" t="str">
            <v>FOGNATURA</v>
          </cell>
          <cell r="D1007" t="str">
            <v>COMUNI VARI</v>
          </cell>
          <cell r="E1007" t="str">
            <v>Attiva</v>
          </cell>
          <cell r="F1007" t="str">
            <v>CAP AREA TECNICA</v>
          </cell>
          <cell r="G1007" t="str">
            <v>CAP AREA TECNICA</v>
          </cell>
          <cell r="H1007" t="str">
            <v>RETI FOGNATURA</v>
          </cell>
          <cell r="I1007" t="str">
            <v>VARGIU</v>
          </cell>
          <cell r="J1007" t="str">
            <v>M4a</v>
          </cell>
        </row>
        <row r="1008">
          <cell r="A1008" t="str">
            <v>9027_3</v>
          </cell>
          <cell r="B1008" t="str">
            <v>Rifacimento reti fognaria in Via Nanni e altre  in Comune di Assago con recapito finale alla depurazione</v>
          </cell>
          <cell r="C1008" t="str">
            <v>FOGNATURA</v>
          </cell>
          <cell r="D1008" t="str">
            <v>ASSAGO</v>
          </cell>
          <cell r="E1008" t="str">
            <v>Attiva</v>
          </cell>
          <cell r="F1008" t="str">
            <v>CAP AREA TECNICA</v>
          </cell>
          <cell r="G1008" t="str">
            <v>CAP AREA TECNICA</v>
          </cell>
          <cell r="H1008" t="str">
            <v>RETI FOGNATURA</v>
          </cell>
          <cell r="I1008" t="str">
            <v>VARGIU</v>
          </cell>
          <cell r="J1008" t="str">
            <v>M4b</v>
          </cell>
        </row>
        <row r="1009">
          <cell r="A1009">
            <v>9669</v>
          </cell>
          <cell r="B1009" t="str">
            <v>Strumentazioni per Laboratorio Interaziendale CAP Caronno Pertusella</v>
          </cell>
          <cell r="C1009" t="str">
            <v>ACQUEDOTTO</v>
          </cell>
          <cell r="D1009" t="str">
            <v>SEDI</v>
          </cell>
          <cell r="E1009" t="str">
            <v>Attiva</v>
          </cell>
          <cell r="F1009" t="str">
            <v>LABORATORI</v>
          </cell>
          <cell r="G1009" t="str">
            <v>INNOVAZIONE &amp; SVILUPPO</v>
          </cell>
          <cell r="H1009" t="str">
            <v>LABORATORI</v>
          </cell>
          <cell r="I1009" t="str">
            <v>OLIVA</v>
          </cell>
          <cell r="J1009" t="str">
            <v>M3</v>
          </cell>
        </row>
        <row r="1010">
          <cell r="A1010">
            <v>9663</v>
          </cell>
          <cell r="B1010" t="str">
            <v>Ris interferenza acq Paullese 2 lotto Settala 2</v>
          </cell>
          <cell r="C1010" t="str">
            <v>ACQUEDOTTO</v>
          </cell>
          <cell r="D1010" t="str">
            <v>SETTALA</v>
          </cell>
          <cell r="E1010" t="str">
            <v>Attiva</v>
          </cell>
          <cell r="F1010" t="str">
            <v>CAP AREA TECNICA</v>
          </cell>
          <cell r="G1010" t="str">
            <v>CAP AREA TECNICA</v>
          </cell>
          <cell r="H1010" t="str">
            <v>INTERFERENZE ACQUEDOTTI</v>
          </cell>
          <cell r="I1010" t="str">
            <v>VENTURA</v>
          </cell>
          <cell r="J1010" t="str">
            <v>M2</v>
          </cell>
        </row>
        <row r="1011">
          <cell r="A1011" t="str">
            <v>5739_22</v>
          </cell>
          <cell r="B1011" t="str">
            <v>Pozzo di prima falda per uso area a verde nel comune di Melzo</v>
          </cell>
          <cell r="C1011" t="str">
            <v>ALTRE ATTIVITA IDRICHE</v>
          </cell>
          <cell r="D1011" t="str">
            <v>MELZO</v>
          </cell>
          <cell r="E1011" t="str">
            <v>Chiusa</v>
          </cell>
          <cell r="F1011" t="str">
            <v>GESTIONE CLIENTI</v>
          </cell>
          <cell r="G1011" t="str">
            <v>GESTIONE CLIENTI</v>
          </cell>
          <cell r="H1011" t="str">
            <v>POZZI DI PRIMA FALDA</v>
          </cell>
          <cell r="I1011" t="str">
            <v>SPOSITO</v>
          </cell>
          <cell r="J1011" t="str">
            <v>M3</v>
          </cell>
        </row>
        <row r="1012">
          <cell r="A1012">
            <v>9673</v>
          </cell>
          <cell r="B1012" t="str">
            <v>Sesto recupero Calore</v>
          </cell>
          <cell r="C1012" t="str">
            <v>DEPURAZIONE</v>
          </cell>
          <cell r="D1012" t="str">
            <v>DEPURATORE SESTO SAN GIOVANNI</v>
          </cell>
          <cell r="E1012" t="str">
            <v>NEW NO ATO</v>
          </cell>
          <cell r="F1012" t="str">
            <v>OI</v>
          </cell>
          <cell r="G1012" t="str">
            <v>OPERATIONAL INTELLIGENCE</v>
          </cell>
          <cell r="H1012" t="str">
            <v>EFFICIENZA ENERGETICA</v>
          </cell>
          <cell r="I1012" t="str">
            <v>MUZZATTI</v>
          </cell>
          <cell r="J1012" t="str">
            <v>ALTRO</v>
          </cell>
        </row>
        <row r="1013">
          <cell r="A1013">
            <v>9674</v>
          </cell>
          <cell r="B1013" t="str">
            <v>Truccazzano cogenerazione  </v>
          </cell>
          <cell r="C1013" t="str">
            <v>DEPURAZIONE</v>
          </cell>
          <cell r="D1013" t="str">
            <v>DEPURATORE TRUCCAZZANO D'ADDA</v>
          </cell>
          <cell r="E1013" t="str">
            <v>NEW NO ATO</v>
          </cell>
          <cell r="F1013" t="str">
            <v>OI</v>
          </cell>
          <cell r="G1013" t="str">
            <v>OPERATIONAL INTELLIGENCE</v>
          </cell>
          <cell r="H1013" t="str">
            <v>EFFICIENZA ENERGETICA</v>
          </cell>
          <cell r="I1013" t="str">
            <v>MUZZATTI</v>
          </cell>
          <cell r="J1013" t="str">
            <v>ALTRO</v>
          </cell>
        </row>
        <row r="1014">
          <cell r="A1014">
            <v>9675</v>
          </cell>
          <cell r="B1014" t="str">
            <v>Motori Ie4 da pozzo - lotto 2</v>
          </cell>
          <cell r="C1014" t="str">
            <v>ACQUEDOTTO</v>
          </cell>
          <cell r="D1014" t="str">
            <v>COMUNI VARI</v>
          </cell>
          <cell r="E1014" t="str">
            <v>NEW NO ATO</v>
          </cell>
          <cell r="F1014" t="str">
            <v>OI</v>
          </cell>
          <cell r="G1014" t="str">
            <v>OPERATIONAL INTELLIGENCE</v>
          </cell>
          <cell r="H1014" t="str">
            <v>EFFICIENZA ENERGETICA</v>
          </cell>
          <cell r="I1014" t="str">
            <v>MUZZATTI</v>
          </cell>
          <cell r="J1014" t="str">
            <v>ALTRO</v>
          </cell>
        </row>
        <row r="1015">
          <cell r="A1015">
            <v>9676</v>
          </cell>
          <cell r="B1015" t="str">
            <v>Fotovoltaico - Fase 3</v>
          </cell>
          <cell r="C1015" t="str">
            <v>ALTRE ATTIVITA IDRICHE</v>
          </cell>
          <cell r="D1015" t="str">
            <v>COMUNI VARI</v>
          </cell>
          <cell r="E1015" t="str">
            <v>NEW NO ATO</v>
          </cell>
          <cell r="F1015" t="str">
            <v>OI</v>
          </cell>
          <cell r="G1015" t="str">
            <v>OPERATIONAL INTELLIGENCE</v>
          </cell>
          <cell r="H1015" t="str">
            <v>EFFICIENZA ENERGETICA</v>
          </cell>
          <cell r="I1015" t="str">
            <v>MUZZATTI</v>
          </cell>
          <cell r="J1015" t="str">
            <v>ALTRO</v>
          </cell>
        </row>
        <row r="1016">
          <cell r="A1016">
            <v>9677</v>
          </cell>
          <cell r="B1016" t="str">
            <v>Miniera fosforo</v>
          </cell>
          <cell r="C1016" t="str">
            <v>DEPURAZIONE</v>
          </cell>
          <cell r="D1016" t="str">
            <v>COMUNI VARI</v>
          </cell>
          <cell r="E1016" t="str">
            <v>NEW NO ATO</v>
          </cell>
          <cell r="F1016" t="str">
            <v>ECONOMIE CIRCOLARI</v>
          </cell>
          <cell r="G1016" t="str">
            <v>ECONOMIA CIRCOLARE IN TARIFFA</v>
          </cell>
          <cell r="H1016" t="str">
            <v>ECONOMIA CIRCOLARE IN TARIFFA</v>
          </cell>
          <cell r="I1016" t="str">
            <v>LANUZZA</v>
          </cell>
          <cell r="J1016" t="str">
            <v>ALTRO</v>
          </cell>
        </row>
        <row r="1017">
          <cell r="A1017">
            <v>9678</v>
          </cell>
          <cell r="B1017" t="str">
            <v>Idrogeno</v>
          </cell>
          <cell r="C1017" t="str">
            <v>ALTRE ATTIVITA IDRICHE</v>
          </cell>
          <cell r="D1017" t="str">
            <v>COMUNI VARI</v>
          </cell>
          <cell r="E1017" t="str">
            <v>NEW NO ATO</v>
          </cell>
          <cell r="F1017" t="str">
            <v>ECONOMIE CIRCOLARI</v>
          </cell>
          <cell r="G1017" t="str">
            <v>ECONOMIA CIRCOLARE IN TARIFFA</v>
          </cell>
          <cell r="H1017" t="str">
            <v>ECONOMIA CIRCOLARE IN TARIFFA</v>
          </cell>
          <cell r="I1017" t="str">
            <v>LANUZZA</v>
          </cell>
          <cell r="J1017" t="str">
            <v>ALTRO</v>
          </cell>
        </row>
        <row r="1018">
          <cell r="A1018">
            <v>9680</v>
          </cell>
          <cell r="B1018" t="str">
            <v>Sostituzione reti in fibrocemento - Lotto 2</v>
          </cell>
          <cell r="C1018" t="str">
            <v>ACQUEDOTTO</v>
          </cell>
          <cell r="D1018" t="str">
            <v>COMUNI VARI</v>
          </cell>
          <cell r="E1018" t="str">
            <v>NEW NO ATO</v>
          </cell>
          <cell r="F1018" t="str">
            <v>CAP AREA TECNICA</v>
          </cell>
          <cell r="G1018" t="str">
            <v>CAP AREA TECNICA</v>
          </cell>
          <cell r="H1018" t="str">
            <v>RETI ACQUEDOTTO</v>
          </cell>
          <cell r="I1018" t="str">
            <v>VENTURA</v>
          </cell>
          <cell r="J1018" t="str">
            <v>M1</v>
          </cell>
        </row>
        <row r="1019">
          <cell r="A1019" t="str">
            <v>6984_M1_B</v>
          </cell>
          <cell r="B1019" t="str">
            <v>MSA parametrica Amiacque - perdite idriche RQTI M1 - Lotto 2</v>
          </cell>
          <cell r="C1019" t="str">
            <v>ACQUEDOTTO</v>
          </cell>
          <cell r="D1019" t="str">
            <v>COMUNI VARI</v>
          </cell>
          <cell r="E1019" t="str">
            <v>NEW NO ATO</v>
          </cell>
          <cell r="F1019" t="str">
            <v>AMI OPERATION</v>
          </cell>
          <cell r="G1019" t="str">
            <v>AMI ACQUEDOTTO</v>
          </cell>
          <cell r="H1019" t="str">
            <v>ACQ MSTR PROGRAMMATA</v>
          </cell>
          <cell r="I1019" t="str">
            <v>SALINETTI</v>
          </cell>
          <cell r="J1019" t="str">
            <v>M1</v>
          </cell>
        </row>
        <row r="1020">
          <cell r="A1020" t="str">
            <v>5739_39</v>
          </cell>
          <cell r="B1020" t="str">
            <v>Pozzi di prima falda per uso area a verde  nel comune di Pero</v>
          </cell>
          <cell r="C1020" t="str">
            <v>ALTRE ATTIVITA IDRICHE</v>
          </cell>
          <cell r="D1020" t="str">
            <v>PERO</v>
          </cell>
          <cell r="E1020" t="str">
            <v>Chiusa</v>
          </cell>
          <cell r="F1020" t="str">
            <v>GESTIONE CLIENTI</v>
          </cell>
          <cell r="G1020" t="str">
            <v>GESTIONE CLIENTI</v>
          </cell>
          <cell r="H1020" t="str">
            <v>POZZI DI PRIMA FALDA</v>
          </cell>
          <cell r="I1020" t="str">
            <v>SPOSITO</v>
          </cell>
          <cell r="J1020" t="str">
            <v>M3</v>
          </cell>
        </row>
        <row r="1021">
          <cell r="A1021" t="str">
            <v>9664_1</v>
          </cell>
          <cell r="B1021" t="str">
            <v>Opere di alleggerimento della rete fognaria in Via Garibaldi</v>
          </cell>
          <cell r="C1021" t="str">
            <v>FOGNATURA</v>
          </cell>
          <cell r="D1021" t="str">
            <v>CARUGATE</v>
          </cell>
          <cell r="E1021" t="str">
            <v>Chiusa</v>
          </cell>
          <cell r="F1021" t="str">
            <v>CAP AREA TECNICA</v>
          </cell>
          <cell r="G1021" t="str">
            <v>CAP AREA TECNICA</v>
          </cell>
          <cell r="H1021" t="str">
            <v>RETI FOGNATURA</v>
          </cell>
          <cell r="I1021" t="str">
            <v>VARGIU</v>
          </cell>
          <cell r="J1021" t="str">
            <v>M4a</v>
          </cell>
        </row>
        <row r="1022">
          <cell r="A1022" t="str">
            <v>9027_5</v>
          </cell>
          <cell r="B1022" t="str">
            <v>Rifacimento reti fognaria in Via Gogol e altre  in Comune di San Giuliano Milanese con recapito finale alla depurazione</v>
          </cell>
          <cell r="C1022" t="str">
            <v>FOGNATURA</v>
          </cell>
          <cell r="D1022" t="str">
            <v>SAN GIULIANO MILANESE</v>
          </cell>
          <cell r="E1022" t="str">
            <v>Attiva</v>
          </cell>
          <cell r="F1022" t="str">
            <v>CAP AREA TECNICA</v>
          </cell>
          <cell r="G1022" t="str">
            <v>CAP AREA TECNICA</v>
          </cell>
          <cell r="H1022" t="str">
            <v>RETI FOGNATURA</v>
          </cell>
          <cell r="I1022" t="str">
            <v>VARGIU</v>
          </cell>
          <cell r="J1022" t="str">
            <v>M4b</v>
          </cell>
        </row>
        <row r="1023">
          <cell r="A1023">
            <v>9261</v>
          </cell>
          <cell r="B1023" t="str">
            <v>Potenziamento rete fognaria Via Mazzini - Abbiategrasso</v>
          </cell>
          <cell r="C1023" t="str">
            <v>FOGNATURA</v>
          </cell>
          <cell r="D1023" t="str">
            <v>ABBIATEGRASSO</v>
          </cell>
          <cell r="E1023" t="str">
            <v>Attiva</v>
          </cell>
          <cell r="F1023" t="str">
            <v>CAP AREA TECNICA</v>
          </cell>
          <cell r="G1023" t="str">
            <v>CAP AREA TECNICA</v>
          </cell>
          <cell r="H1023" t="str">
            <v>RETI FOGNATURA</v>
          </cell>
          <cell r="I1023" t="str">
            <v>VARGIU</v>
          </cell>
          <cell r="J1023" t="str">
            <v>M4a</v>
          </cell>
        </row>
        <row r="1024">
          <cell r="A1024">
            <v>9264</v>
          </cell>
          <cell r="B1024" t="str">
            <v>Ristrutturazione rete fognaria Via Corridoni - Lainate</v>
          </cell>
          <cell r="C1024" t="str">
            <v>FOGNATURA</v>
          </cell>
          <cell r="D1024" t="str">
            <v>LAINATE</v>
          </cell>
          <cell r="E1024" t="str">
            <v>Attiva</v>
          </cell>
          <cell r="F1024" t="str">
            <v>CAP AREA TECNICA</v>
          </cell>
          <cell r="G1024" t="str">
            <v>CAP AREA TECNICA</v>
          </cell>
          <cell r="H1024" t="str">
            <v>RETI FOGNATURA</v>
          </cell>
          <cell r="I1024" t="str">
            <v>VARGIU</v>
          </cell>
          <cell r="J1024" t="str">
            <v>M4a</v>
          </cell>
        </row>
        <row r="1025">
          <cell r="A1025">
            <v>9268</v>
          </cell>
          <cell r="B1025" t="str">
            <v>Riduzione acque parassite rete fognaria lungo SP 183 - Morimondo</v>
          </cell>
          <cell r="C1025" t="str">
            <v>FOGNATURA</v>
          </cell>
          <cell r="D1025" t="str">
            <v>MORIMONDO</v>
          </cell>
          <cell r="E1025" t="str">
            <v>Attiva</v>
          </cell>
          <cell r="F1025" t="str">
            <v>CAP AREA TECNICA</v>
          </cell>
          <cell r="G1025" t="str">
            <v>CAP AREA TECNICA</v>
          </cell>
          <cell r="H1025" t="str">
            <v>RETI FOGNATURA</v>
          </cell>
          <cell r="I1025" t="str">
            <v>VARGIU</v>
          </cell>
          <cell r="J1025" t="str">
            <v>M4b</v>
          </cell>
        </row>
        <row r="1026">
          <cell r="A1026">
            <v>9271</v>
          </cell>
          <cell r="B1026" t="str">
            <v>Potenziamento rete fognaria e nuova SS in zona Oasi Smeraldina - Rozzano</v>
          </cell>
          <cell r="C1026" t="str">
            <v>FOGNATURA</v>
          </cell>
          <cell r="D1026" t="str">
            <v>ROZZANO</v>
          </cell>
          <cell r="E1026" t="str">
            <v>Attiva</v>
          </cell>
          <cell r="F1026" t="str">
            <v>CAP AREA TECNICA</v>
          </cell>
          <cell r="G1026" t="str">
            <v>CAP AREA TECNICA</v>
          </cell>
          <cell r="H1026" t="str">
            <v>RETI FOGNATURA</v>
          </cell>
          <cell r="I1026" t="str">
            <v>VARGIU</v>
          </cell>
          <cell r="J1026" t="str">
            <v>M4a</v>
          </cell>
        </row>
        <row r="1027">
          <cell r="A1027">
            <v>9274</v>
          </cell>
          <cell r="B1027" t="str">
            <v>Interventi riduzione acque parassite Agglomerato Assago</v>
          </cell>
          <cell r="C1027" t="str">
            <v>FOGNATURA</v>
          </cell>
          <cell r="D1027" t="str">
            <v>DEPURATORE ASSAGO</v>
          </cell>
          <cell r="E1027" t="str">
            <v>Attiva</v>
          </cell>
          <cell r="F1027" t="str">
            <v>CAP AREA TECNICA</v>
          </cell>
          <cell r="G1027" t="str">
            <v>CAP AREA TECNICA</v>
          </cell>
          <cell r="H1027" t="str">
            <v>RETI FOGNATURA</v>
          </cell>
          <cell r="I1027" t="str">
            <v>VARGIU</v>
          </cell>
          <cell r="J1027" t="str">
            <v>M4b</v>
          </cell>
        </row>
        <row r="1028">
          <cell r="A1028" t="str">
            <v>9293_11</v>
          </cell>
          <cell r="B1028" t="str">
            <v>Piano di potenziamento servizio fognatura in Comune di Turbigo</v>
          </cell>
          <cell r="C1028" t="str">
            <v>FOGNATURA</v>
          </cell>
          <cell r="D1028" t="str">
            <v>TURBIGO</v>
          </cell>
          <cell r="E1028" t="str">
            <v>Chiusa</v>
          </cell>
          <cell r="F1028" t="str">
            <v>CAP AREA TECNICA</v>
          </cell>
          <cell r="G1028" t="str">
            <v>CAP AREA TECNICA</v>
          </cell>
          <cell r="H1028" t="str">
            <v>RETI FOGNATURA</v>
          </cell>
          <cell r="I1028" t="str">
            <v>VARGIU</v>
          </cell>
          <cell r="J1028" t="str">
            <v>M4a</v>
          </cell>
        </row>
        <row r="1029">
          <cell r="A1029" t="str">
            <v>9390_2</v>
          </cell>
          <cell r="B1029" t="str">
            <v>Piano di riassetto agglomerato di Sesto San Giovanni - rifacimento collettore di via Edison</v>
          </cell>
          <cell r="C1029" t="str">
            <v>FOGNATURA</v>
          </cell>
          <cell r="D1029" t="str">
            <v>DEPURATORE SESTO SAN GIOVANNI</v>
          </cell>
          <cell r="E1029" t="str">
            <v>Chiusa</v>
          </cell>
          <cell r="F1029" t="str">
            <v>CAP AREA TECNICA</v>
          </cell>
          <cell r="G1029" t="str">
            <v>CAP AREA TECNICA</v>
          </cell>
          <cell r="H1029" t="str">
            <v>RETI FOGNATURA</v>
          </cell>
          <cell r="I1029" t="str">
            <v>VARGIU</v>
          </cell>
          <cell r="J1029" t="str">
            <v>M4a</v>
          </cell>
        </row>
        <row r="1030">
          <cell r="A1030" t="str">
            <v>9394_NEW</v>
          </cell>
          <cell r="B1030" t="str">
            <v>TombinaturaRoggia Corio - Assago (MI)  - regolarizzazione sfioratore</v>
          </cell>
          <cell r="C1030" t="str">
            <v>FOGNATURA</v>
          </cell>
          <cell r="D1030" t="str">
            <v>ASSAGO</v>
          </cell>
          <cell r="E1030" t="str">
            <v>Attiva</v>
          </cell>
          <cell r="F1030" t="str">
            <v>CAP AREA TECNICA</v>
          </cell>
          <cell r="G1030" t="str">
            <v>CAP AREA TECNICA</v>
          </cell>
          <cell r="H1030" t="str">
            <v>RETI FOGNATURA</v>
          </cell>
          <cell r="I1030" t="str">
            <v>VARGIU</v>
          </cell>
          <cell r="J1030" t="str">
            <v>M4b</v>
          </cell>
        </row>
        <row r="1031">
          <cell r="A1031" t="str">
            <v>6949_31</v>
          </cell>
          <cell r="B1031" t="str">
            <v>Castano Primo - Rifacimento rete fognaria Via del Pozzo</v>
          </cell>
          <cell r="C1031" t="str">
            <v>FOGNATURA</v>
          </cell>
          <cell r="D1031" t="str">
            <v>CASTANO PRIMO</v>
          </cell>
          <cell r="E1031" t="str">
            <v>Attiva</v>
          </cell>
          <cell r="F1031" t="str">
            <v>CAP AREA TECNICA</v>
          </cell>
          <cell r="G1031" t="str">
            <v>CAP AREA TECNICA</v>
          </cell>
          <cell r="H1031" t="str">
            <v>RETI FOGNATURA</v>
          </cell>
          <cell r="I1031" t="str">
            <v>VARGIU</v>
          </cell>
          <cell r="J1031" t="str">
            <v>M4a</v>
          </cell>
        </row>
        <row r="1032">
          <cell r="A1032" t="str">
            <v>6949_30</v>
          </cell>
          <cell r="B1032" t="str">
            <v>Assago Via Idiomi e Via Verdi</v>
          </cell>
          <cell r="C1032" t="str">
            <v>FOGNATURA</v>
          </cell>
          <cell r="D1032" t="str">
            <v>ASSAGO</v>
          </cell>
          <cell r="E1032" t="str">
            <v>Attiva</v>
          </cell>
          <cell r="F1032" t="str">
            <v>CAP AREA TECNICA</v>
          </cell>
          <cell r="G1032" t="str">
            <v>CAP AREA TECNICA</v>
          </cell>
          <cell r="H1032" t="str">
            <v>RETI FOGNATURA</v>
          </cell>
          <cell r="I1032" t="str">
            <v>VARGIU</v>
          </cell>
          <cell r="J1032" t="str">
            <v>M4a</v>
          </cell>
        </row>
        <row r="1033">
          <cell r="A1033" t="str">
            <v>5739_43</v>
          </cell>
          <cell r="B1033" t="str">
            <v>Pozzi di prima falda per uso area a verde nel comune di Abbiategrasso</v>
          </cell>
          <cell r="C1033" t="str">
            <v>ALTRE ATTIVITA IDRICHE</v>
          </cell>
          <cell r="D1033" t="str">
            <v>ABBIATEGRASSO</v>
          </cell>
          <cell r="E1033" t="str">
            <v>Chiusa</v>
          </cell>
          <cell r="F1033" t="str">
            <v>GESTIONE CLIENTI</v>
          </cell>
          <cell r="G1033" t="str">
            <v>GESTIONE CLIENTI</v>
          </cell>
          <cell r="H1033" t="str">
            <v>POZZI DI PRIMA FALDA</v>
          </cell>
          <cell r="I1033" t="str">
            <v>SPOSITO</v>
          </cell>
          <cell r="J1033" t="str">
            <v>M3</v>
          </cell>
        </row>
        <row r="1034">
          <cell r="A1034" t="str">
            <v>5739_55</v>
          </cell>
          <cell r="B1034" t="str">
            <v>CASSANO D'ADDA - Pozzo di prima falda per uso area a verde</v>
          </cell>
          <cell r="C1034" t="str">
            <v>ALTRE ATTIVITA IDRICHE</v>
          </cell>
          <cell r="D1034" t="str">
            <v>CASSANO D'ADDA</v>
          </cell>
          <cell r="E1034" t="str">
            <v>Chiusa</v>
          </cell>
          <cell r="F1034" t="str">
            <v>GESTIONE CLIENTI</v>
          </cell>
          <cell r="G1034" t="str">
            <v>GESTIONE CLIENTI</v>
          </cell>
          <cell r="H1034" t="str">
            <v>POZZI DI PRIMA FALDA</v>
          </cell>
          <cell r="I1034" t="str">
            <v>SPOSITO</v>
          </cell>
          <cell r="J1034" t="str">
            <v>M3</v>
          </cell>
        </row>
        <row r="1035">
          <cell r="A1035">
            <v>9411</v>
          </cell>
          <cell r="B1035" t="str">
            <v>Opere di riduzione apporto acque meteoriche in fognatura mista in comune di Masate</v>
          </cell>
          <cell r="C1035" t="str">
            <v>FOGNATURA</v>
          </cell>
          <cell r="D1035" t="str">
            <v>MASATE</v>
          </cell>
          <cell r="E1035" t="str">
            <v>Attiva</v>
          </cell>
          <cell r="F1035" t="str">
            <v>CAP AREA TECNICA</v>
          </cell>
          <cell r="G1035" t="str">
            <v>CAP AREA TECNICA</v>
          </cell>
          <cell r="H1035" t="str">
            <v>RETI FOGNATURA</v>
          </cell>
          <cell r="I1035" t="str">
            <v>VARGIU</v>
          </cell>
          <cell r="J1035" t="str">
            <v>M4a</v>
          </cell>
        </row>
        <row r="1036">
          <cell r="A1036">
            <v>9412</v>
          </cell>
          <cell r="B1036" t="str">
            <v>Riconversione vasca antincendio in vasca di prima pioggia in viale UnitÃ  d'Italia in Comune di Pozzo d'Adda</v>
          </cell>
          <cell r="C1036" t="str">
            <v>FOGNATURA</v>
          </cell>
          <cell r="D1036" t="str">
            <v>POZZO D'ADDA</v>
          </cell>
          <cell r="E1036" t="str">
            <v>Chiusa</v>
          </cell>
          <cell r="F1036" t="str">
            <v>CAP AREA TECNICA</v>
          </cell>
          <cell r="G1036" t="str">
            <v>CAP AREA TECNICA</v>
          </cell>
          <cell r="H1036" t="str">
            <v>RETI FOGNATURA</v>
          </cell>
          <cell r="I1036" t="str">
            <v>VARGIU</v>
          </cell>
          <cell r="J1036" t="str">
            <v>M4b</v>
          </cell>
        </row>
        <row r="1037">
          <cell r="A1037" t="str">
            <v>5739_13</v>
          </cell>
          <cell r="B1037" t="str">
            <v>Pozzo di prima falda per uso area a verde nel comune di Lacchiarella</v>
          </cell>
          <cell r="C1037" t="str">
            <v>ALTRE ATTIVITA IDRICHE</v>
          </cell>
          <cell r="D1037" t="str">
            <v>BINASCO</v>
          </cell>
          <cell r="E1037" t="str">
            <v>Chiusa</v>
          </cell>
          <cell r="F1037" t="str">
            <v>GESTIONE CLIENTI</v>
          </cell>
          <cell r="G1037" t="str">
            <v>GESTIONE CLIENTI</v>
          </cell>
          <cell r="H1037" t="str">
            <v>POZZI DI PRIMA FALDA</v>
          </cell>
          <cell r="I1037" t="str">
            <v>SPOSITO</v>
          </cell>
          <cell r="J1037" t="str">
            <v>M3</v>
          </cell>
        </row>
        <row r="1038">
          <cell r="A1038" t="str">
            <v>5739_26</v>
          </cell>
          <cell r="B1038" t="str">
            <v>Pozzo di prima falda per uso area a verde nel comune di San Donato Milanese</v>
          </cell>
          <cell r="C1038" t="str">
            <v>ALTRE ATTIVITA IDRICHE</v>
          </cell>
          <cell r="D1038" t="str">
            <v>SAN DONATO MILANESE</v>
          </cell>
          <cell r="E1038" t="str">
            <v>Chiusa</v>
          </cell>
          <cell r="F1038" t="str">
            <v>GESTIONE CLIENTI</v>
          </cell>
          <cell r="G1038" t="str">
            <v>GESTIONE CLIENTI</v>
          </cell>
          <cell r="H1038" t="str">
            <v>POZZI DI PRIMA FALDA</v>
          </cell>
          <cell r="I1038" t="str">
            <v>SPOSITO</v>
          </cell>
          <cell r="J1038" t="str">
            <v>M3</v>
          </cell>
        </row>
        <row r="1039">
          <cell r="A1039" t="str">
            <v>6969_6</v>
          </cell>
          <cell r="B1039" t="str">
            <v>VITTUONE - ADEGUAMENTO VASCA VOLANO ARLUNO</v>
          </cell>
          <cell r="C1039" t="str">
            <v>FOGNATURA</v>
          </cell>
          <cell r="D1039" t="str">
            <v>VITTUONE</v>
          </cell>
          <cell r="E1039" t="str">
            <v>Attiva</v>
          </cell>
          <cell r="F1039" t="str">
            <v>CAP AREA TECNICA</v>
          </cell>
          <cell r="G1039" t="str">
            <v>CAP AREA TECNICA</v>
          </cell>
          <cell r="H1039" t="str">
            <v>VASCHE VOLANO</v>
          </cell>
          <cell r="I1039" t="str">
            <v>VARGIU</v>
          </cell>
          <cell r="J1039" t="str">
            <v>M4b</v>
          </cell>
        </row>
        <row r="1040">
          <cell r="A1040" t="str">
            <v>5487_2</v>
          </cell>
          <cell r="B1040" t="str">
            <v>Risoluzione nuovi scarichi - torrente Trobbia</v>
          </cell>
          <cell r="C1040" t="str">
            <v>FOGNATURA</v>
          </cell>
          <cell r="D1040" t="str">
            <v>BELLINZAGO LOMBARDO</v>
          </cell>
          <cell r="E1040" t="str">
            <v>Chiusa</v>
          </cell>
          <cell r="F1040" t="str">
            <v>CAP AREA TECNICA</v>
          </cell>
          <cell r="G1040" t="str">
            <v>CAP AREA TECNICA</v>
          </cell>
          <cell r="H1040" t="str">
            <v>RETI FOGNATURA</v>
          </cell>
          <cell r="I1040" t="str">
            <v>VARGIU</v>
          </cell>
          <cell r="J1040" t="str">
            <v>M4b</v>
          </cell>
        </row>
        <row r="1041">
          <cell r="A1041" t="str">
            <v>9514_1</v>
          </cell>
          <cell r="B1041" t="str">
            <v>Adeguamento uscita sistema MBR e canale di bypass depuratore Assago</v>
          </cell>
          <cell r="C1041" t="str">
            <v>DEPURAZIONE</v>
          </cell>
          <cell r="D1041" t="str">
            <v>DEPURATORE ASSAGO</v>
          </cell>
          <cell r="E1041" t="str">
            <v>Attiva</v>
          </cell>
          <cell r="F1041" t="str">
            <v>CAP AREA TECNICA</v>
          </cell>
          <cell r="G1041" t="str">
            <v>CAP AREA TECNICA</v>
          </cell>
          <cell r="H1041" t="str">
            <v>IMPIANTI DEPURAZIONE</v>
          </cell>
          <cell r="I1041" t="str">
            <v>VENTURA</v>
          </cell>
          <cell r="J1041" t="str">
            <v>M6</v>
          </cell>
        </row>
        <row r="1042">
          <cell r="A1042" t="str">
            <v>5739_66</v>
          </cell>
          <cell r="B1042" t="str">
            <v>Pozzo prima falda Cusago</v>
          </cell>
          <cell r="C1042" t="str">
            <v>ALTRE ATTIVITA IDRICHE</v>
          </cell>
          <cell r="D1042" t="str">
            <v>CUSAGO</v>
          </cell>
          <cell r="E1042" t="str">
            <v>Attiva</v>
          </cell>
          <cell r="F1042" t="str">
            <v>GESTIONE CLIENTI</v>
          </cell>
          <cell r="G1042" t="str">
            <v>GESTIONE CLIENTI</v>
          </cell>
          <cell r="H1042" t="str">
            <v>POZZI DI PRIMA FALDA</v>
          </cell>
          <cell r="I1042" t="str">
            <v>SPOSITO</v>
          </cell>
          <cell r="J1042" t="str">
            <v>M3</v>
          </cell>
        </row>
        <row r="1043">
          <cell r="A1043" t="str">
            <v>5739_68</v>
          </cell>
          <cell r="B1043" t="str">
            <v>Pozzo di prima falda Vanzago</v>
          </cell>
          <cell r="C1043" t="str">
            <v>ALTRE ATTIVITA IDRICHE</v>
          </cell>
          <cell r="D1043" t="str">
            <v>VANZAGO</v>
          </cell>
          <cell r="E1043" t="str">
            <v>Attiva</v>
          </cell>
          <cell r="F1043" t="str">
            <v>GESTIONE CLIENTI</v>
          </cell>
          <cell r="G1043" t="str">
            <v>GESTIONE CLIENTI</v>
          </cell>
          <cell r="H1043" t="str">
            <v>POZZI DI PRIMA FALDA</v>
          </cell>
          <cell r="I1043" t="str">
            <v>SPOSITO</v>
          </cell>
          <cell r="J1043" t="str">
            <v>M3</v>
          </cell>
        </row>
        <row r="1044">
          <cell r="A1044" t="str">
            <v>5739_71</v>
          </cell>
          <cell r="B1044" t="str">
            <v>Pozzo di prima falda Pozzuolo Martesana</v>
          </cell>
          <cell r="C1044" t="str">
            <v>ALTRE ATTIVITA IDRICHE</v>
          </cell>
          <cell r="D1044" t="str">
            <v>POZZUOLO MARTESANA</v>
          </cell>
          <cell r="E1044" t="str">
            <v>Attiva</v>
          </cell>
          <cell r="F1044" t="str">
            <v>GESTIONE CLIENTI</v>
          </cell>
          <cell r="G1044" t="str">
            <v>GESTIONE CLIENTI</v>
          </cell>
          <cell r="H1044" t="str">
            <v>POZZI DI PRIMA FALDA</v>
          </cell>
          <cell r="I1044" t="str">
            <v>SPOSITO</v>
          </cell>
          <cell r="J1044" t="str">
            <v>M3</v>
          </cell>
        </row>
        <row r="1045">
          <cell r="A1045" t="str">
            <v>5739_72</v>
          </cell>
          <cell r="B1045" t="str">
            <v>Completamento pozzo di prima falda San Vittore Olona via Roma</v>
          </cell>
          <cell r="C1045" t="str">
            <v>ALTRE ATTIVITA IDRICHE</v>
          </cell>
          <cell r="D1045" t="str">
            <v>SAN VITTORE OLONA</v>
          </cell>
          <cell r="E1045" t="str">
            <v>Attiva</v>
          </cell>
          <cell r="F1045" t="str">
            <v>GESTIONE CLIENTI</v>
          </cell>
          <cell r="G1045" t="str">
            <v>GESTIONE CLIENTI</v>
          </cell>
          <cell r="H1045" t="str">
            <v>POZZI DI PRIMA FALDA</v>
          </cell>
          <cell r="I1045" t="str">
            <v>SPOSITO</v>
          </cell>
          <cell r="J1045" t="str">
            <v>M3</v>
          </cell>
        </row>
        <row r="1046">
          <cell r="A1046" t="str">
            <v>9548_1B</v>
          </cell>
          <cell r="B1046" t="str">
            <v>SESTO VIALE ITALIA Impianto di potabilizzazione</v>
          </cell>
          <cell r="C1046" t="str">
            <v>ACQUEDOTTO</v>
          </cell>
          <cell r="D1046" t="str">
            <v>SESTO SAN GIOVANNI</v>
          </cell>
          <cell r="E1046" t="str">
            <v>Attiva</v>
          </cell>
          <cell r="F1046" t="str">
            <v>CAP AREA TECNICA</v>
          </cell>
          <cell r="G1046" t="str">
            <v>CAP AREA TECNICA</v>
          </cell>
          <cell r="H1046" t="str">
            <v>IMPIANTI ACQUEDOTTO</v>
          </cell>
          <cell r="I1046" t="str">
            <v>VENTURA</v>
          </cell>
          <cell r="J1046" t="str">
            <v>M3</v>
          </cell>
        </row>
        <row r="1047">
          <cell r="A1047" t="str">
            <v>9548_1A</v>
          </cell>
          <cell r="B1047" t="str">
            <v xml:space="preserve">SESTO VIALE ITALIA Nuovo pozzo </v>
          </cell>
          <cell r="C1047" t="str">
            <v>ACQUEDOTTO</v>
          </cell>
          <cell r="D1047" t="str">
            <v>SESTO SAN GIOVANNI</v>
          </cell>
          <cell r="E1047" t="str">
            <v>Attiva</v>
          </cell>
          <cell r="F1047" t="str">
            <v>CAP AREA TECNICA</v>
          </cell>
          <cell r="G1047" t="str">
            <v>CAP AREA TECNICA</v>
          </cell>
          <cell r="H1047" t="str">
            <v>IMPIANTI ACQUEDOTTO</v>
          </cell>
          <cell r="I1047" t="str">
            <v>VENTURA</v>
          </cell>
          <cell r="J1047" t="str">
            <v>M3</v>
          </cell>
        </row>
        <row r="1048">
          <cell r="A1048" t="str">
            <v>9544_3</v>
          </cell>
          <cell r="B1048" t="str">
            <v>impianto di trattamento per Freon n.2 filtri presso l’impianto pozzi 69-70 Cascine Olona Via della Libertà – Settimo Milanese – con ampliamento area impianto esistente</v>
          </cell>
          <cell r="C1048" t="str">
            <v>ACQUEDOTTO</v>
          </cell>
          <cell r="D1048" t="str">
            <v>SETTIMO MILANESE</v>
          </cell>
          <cell r="E1048" t="str">
            <v>Attiva</v>
          </cell>
          <cell r="F1048" t="str">
            <v>CAP AREA TECNICA</v>
          </cell>
          <cell r="G1048" t="str">
            <v>CAP AREA TECNICA</v>
          </cell>
          <cell r="H1048" t="str">
            <v>IMPIANTI ACQUEDOTTO</v>
          </cell>
          <cell r="I1048" t="str">
            <v>VENTURA</v>
          </cell>
          <cell r="J1048" t="str">
            <v>M3</v>
          </cell>
        </row>
        <row r="1049">
          <cell r="A1049" t="str">
            <v>5739_73</v>
          </cell>
          <cell r="B1049" t="str">
            <v>Pozzo di prima falda Cormano</v>
          </cell>
          <cell r="C1049" t="str">
            <v>ALTRE ATTIVITA IDRICHE</v>
          </cell>
          <cell r="D1049" t="str">
            <v>CORMANO</v>
          </cell>
          <cell r="E1049" t="str">
            <v>Attiva</v>
          </cell>
          <cell r="F1049" t="str">
            <v>GESTIONE CLIENTI</v>
          </cell>
          <cell r="G1049" t="str">
            <v>GESTIONE CLIENTI</v>
          </cell>
          <cell r="H1049" t="str">
            <v>POZZI DI PRIMA FALDA</v>
          </cell>
          <cell r="I1049" t="str">
            <v>SPOSITO</v>
          </cell>
          <cell r="J1049" t="str">
            <v>M3</v>
          </cell>
        </row>
        <row r="1050">
          <cell r="A1050" t="str">
            <v>5739_74</v>
          </cell>
          <cell r="B1050" t="str">
            <v>Pozzo di prima falda Nerviano</v>
          </cell>
          <cell r="C1050" t="str">
            <v>ALTRE ATTIVITA IDRICHE</v>
          </cell>
          <cell r="D1050" t="str">
            <v>NERVIANO</v>
          </cell>
          <cell r="E1050" t="str">
            <v>Attiva</v>
          </cell>
          <cell r="F1050" t="str">
            <v>GESTIONE CLIENTI</v>
          </cell>
          <cell r="G1050" t="str">
            <v>GESTIONE CLIENTI</v>
          </cell>
          <cell r="H1050" t="str">
            <v>POZZI DI PRIMA FALDA</v>
          </cell>
          <cell r="I1050" t="str">
            <v>SPOSITO</v>
          </cell>
          <cell r="J1050" t="str">
            <v>M3</v>
          </cell>
        </row>
        <row r="1051">
          <cell r="A1051" t="str">
            <v>5739_75</v>
          </cell>
          <cell r="B1051" t="str">
            <v xml:space="preserve">Completamento pozzo prima falda Rosate </v>
          </cell>
          <cell r="C1051" t="str">
            <v>ALTRE ATTIVITA IDRICHE</v>
          </cell>
          <cell r="D1051" t="str">
            <v>ROSATE</v>
          </cell>
          <cell r="E1051" t="str">
            <v>Attiva</v>
          </cell>
          <cell r="F1051" t="str">
            <v>GESTIONE CLIENTI</v>
          </cell>
          <cell r="G1051" t="str">
            <v>GESTIONE CLIENTI</v>
          </cell>
          <cell r="H1051" t="str">
            <v>POZZI DI PRIMA FALDA</v>
          </cell>
          <cell r="I1051" t="str">
            <v>SPOSITO</v>
          </cell>
          <cell r="J1051" t="str">
            <v>M3</v>
          </cell>
        </row>
        <row r="1052">
          <cell r="A1052">
            <v>9681</v>
          </cell>
          <cell r="B1052" t="str">
            <v>Pozzi per area a verde, uso industriale e pompe di calore (valorizzazione acqua non potabile) - lotto 2</v>
          </cell>
          <cell r="C1052" t="str">
            <v>ALTRE ATTIVITA IDRICHE</v>
          </cell>
          <cell r="D1052" t="str">
            <v>COMUNI VARI</v>
          </cell>
          <cell r="E1052" t="str">
            <v>NEW NO ATO</v>
          </cell>
          <cell r="F1052" t="str">
            <v>GESTIONE CLIENTI</v>
          </cell>
          <cell r="G1052" t="str">
            <v>GESTIONE CLIENTI</v>
          </cell>
          <cell r="H1052" t="str">
            <v>POZZI DI PRIMA FALDA</v>
          </cell>
          <cell r="I1052" t="str">
            <v>SPOSITO</v>
          </cell>
          <cell r="J1052" t="str">
            <v>M3</v>
          </cell>
        </row>
        <row r="1053">
          <cell r="A1053" t="str">
            <v>5739_78</v>
          </cell>
          <cell r="B1053" t="str">
            <v>Attivazione pozzo prima falda Abbiategrasso</v>
          </cell>
          <cell r="C1053" t="str">
            <v>ALTRE ATTIVITA IDRICHE</v>
          </cell>
          <cell r="D1053" t="str">
            <v>ABBIATEGRASSO</v>
          </cell>
          <cell r="E1053" t="str">
            <v>Attiva</v>
          </cell>
          <cell r="F1053" t="str">
            <v>GESTIONE CLIENTI</v>
          </cell>
          <cell r="G1053" t="str">
            <v>GESTIONE CLIENTI</v>
          </cell>
          <cell r="H1053" t="str">
            <v>POZZI DI PRIMA FALDA</v>
          </cell>
          <cell r="I1053" t="str">
            <v>SPOSITO</v>
          </cell>
          <cell r="J1053" t="str">
            <v>M3</v>
          </cell>
        </row>
        <row r="1054">
          <cell r="A1054" t="str">
            <v>5739_80</v>
          </cell>
          <cell r="B1054" t="str">
            <v>Attivazione pozzo prima falda Bussero</v>
          </cell>
          <cell r="C1054" t="str">
            <v>ALTRE ATTIVITA IDRICHE</v>
          </cell>
          <cell r="D1054" t="str">
            <v>BUSSERO</v>
          </cell>
          <cell r="E1054" t="str">
            <v>Attiva</v>
          </cell>
          <cell r="F1054" t="str">
            <v>GESTIONE CLIENTI</v>
          </cell>
          <cell r="G1054" t="str">
            <v>GESTIONE CLIENTI</v>
          </cell>
          <cell r="H1054" t="str">
            <v>POZZI DI PRIMA FALDA</v>
          </cell>
          <cell r="I1054" t="str">
            <v>SPOSITO</v>
          </cell>
          <cell r="J1054" t="str">
            <v>M3</v>
          </cell>
        </row>
        <row r="1055">
          <cell r="A1055">
            <v>9708</v>
          </cell>
          <cell r="B1055" t="str">
            <v>Risoluzione interferenze acquedottp con RING NORD e RING SUD</v>
          </cell>
          <cell r="C1055" t="str">
            <v>ACQUEDOTTO</v>
          </cell>
          <cell r="D1055" t="str">
            <v>SESTO SAN GIOVANNI</v>
          </cell>
          <cell r="E1055" t="str">
            <v>Attiva</v>
          </cell>
          <cell r="F1055" t="str">
            <v>CAP AREA TECNICA</v>
          </cell>
          <cell r="G1055" t="str">
            <v>CAP AREA TECNICA</v>
          </cell>
          <cell r="H1055" t="str">
            <v>INTERFERENZE ACQUEDOTTI</v>
          </cell>
          <cell r="I1055" t="str">
            <v>VENTURA</v>
          </cell>
          <cell r="J1055" t="str">
            <v>M2</v>
          </cell>
        </row>
        <row r="1056">
          <cell r="A1056" t="str">
            <v>9619_8</v>
          </cell>
          <cell r="B1056" t="str">
            <v>Vasca Volano testa impianto Trucazzano- Colletore Liscate</v>
          </cell>
          <cell r="C1056" t="str">
            <v>DEPURAZIONE</v>
          </cell>
          <cell r="D1056" t="str">
            <v>LISCATE</v>
          </cell>
          <cell r="E1056" t="str">
            <v>Attiva</v>
          </cell>
          <cell r="F1056" t="str">
            <v>CAP AREA TECNICA</v>
          </cell>
          <cell r="G1056" t="str">
            <v>CAP AREA TECNICA</v>
          </cell>
          <cell r="H1056" t="str">
            <v>VASCHE VOLANO DEPURAZIONE</v>
          </cell>
          <cell r="I1056" t="str">
            <v>VENTURA</v>
          </cell>
          <cell r="J1056" t="str">
            <v>M4b</v>
          </cell>
        </row>
        <row r="1057">
          <cell r="A1057" t="str">
            <v>9507_13</v>
          </cell>
          <cell r="B1057" t="str">
            <v>Risanamento reti acquedottovia Milano manzoni/mazzini</v>
          </cell>
          <cell r="C1057" t="str">
            <v>ACQUEDOTTO</v>
          </cell>
          <cell r="D1057" t="str">
            <v>Paullo</v>
          </cell>
          <cell r="E1057" t="str">
            <v>Attiva</v>
          </cell>
          <cell r="F1057" t="str">
            <v>CAP AREA TECNICA</v>
          </cell>
          <cell r="G1057" t="str">
            <v>CAP AREA TECNICA</v>
          </cell>
          <cell r="H1057" t="str">
            <v>IMPIANTI ACQUEDOTTO</v>
          </cell>
          <cell r="I1057" t="str">
            <v>VENTURA</v>
          </cell>
          <cell r="J1057" t="str">
            <v>M1</v>
          </cell>
        </row>
        <row r="1058">
          <cell r="A1058">
            <v>5487</v>
          </cell>
          <cell r="B1058" t="str">
            <v>Settore Fognatura - Lavori di costruzione nuove opere - Rete fognaria comunale in Via C.na Pignone, presso il comune di INZAGO - Progetto finalizzato a ridurre l'impatto ambientale</v>
          </cell>
          <cell r="C1058" t="str">
            <v>FOGNATURA</v>
          </cell>
          <cell r="D1058" t="str">
            <v>INZAGO</v>
          </cell>
          <cell r="E1058" t="str">
            <v>Chiusa</v>
          </cell>
          <cell r="F1058" t="str">
            <v>CAP AREA TECNICA</v>
          </cell>
          <cell r="G1058" t="str">
            <v>CAP AREA TECNICA</v>
          </cell>
          <cell r="H1058" t="str">
            <v>RETI FOGNATURA</v>
          </cell>
          <cell r="I1058" t="str">
            <v>VARGIU</v>
          </cell>
          <cell r="J1058" t="str">
            <v>M4b</v>
          </cell>
        </row>
        <row r="1059">
          <cell r="A1059">
            <v>5644</v>
          </cell>
          <cell r="B1059" t="str">
            <v>Lavori relativi al secondo lotto della fognatura comunale.Estensione della fognatura alla via Foletta e localit</v>
          </cell>
          <cell r="C1059" t="str">
            <v>FOGNATURA</v>
          </cell>
          <cell r="D1059" t="str">
            <v>BOFFALORA SOPRA TICINO</v>
          </cell>
          <cell r="E1059" t="str">
            <v>Chiusa ante 2017</v>
          </cell>
          <cell r="F1059" t="str">
            <v>CAP AREA TECNICA</v>
          </cell>
          <cell r="G1059" t="str">
            <v>CAP AREA TECNICA</v>
          </cell>
          <cell r="H1059" t="str">
            <v>RETI FOGNATURA</v>
          </cell>
          <cell r="I1059" t="str">
            <v>VARGIU</v>
          </cell>
          <cell r="J1059" t="str">
            <v>M4a</v>
          </cell>
        </row>
        <row r="1060">
          <cell r="A1060">
            <v>10010</v>
          </cell>
          <cell r="B1060" t="str">
            <v>MSAR parametrica Amiacque 2015 - Interventi manutenzione straordinaria su guasto - ATO CMM</v>
          </cell>
          <cell r="C1060" t="str">
            <v>ACQUEDOTTO</v>
          </cell>
          <cell r="D1060" t="str">
            <v>COMUNI VARI</v>
          </cell>
          <cell r="E1060" t="str">
            <v>Chiusa ante 2017</v>
          </cell>
          <cell r="F1060" t="str">
            <v>AMI OPERATION</v>
          </cell>
          <cell r="G1060" t="str">
            <v>AMI ACQUEDOTTO</v>
          </cell>
          <cell r="H1060" t="str">
            <v>ACQ MSTR ROTTURA</v>
          </cell>
          <cell r="I1060" t="str">
            <v>SALINETTI</v>
          </cell>
          <cell r="J1060" t="str">
            <v>M1</v>
          </cell>
        </row>
        <row r="1061">
          <cell r="A1061">
            <v>7089</v>
          </cell>
          <cell r="B1061" t="str">
            <v>Potenziamento rete acque miste in località¡“erenella e realizzazione nuova statzione di solllevamento con contestuale di</v>
          </cell>
          <cell r="C1061" t="str">
            <v>FOGNATURA</v>
          </cell>
          <cell r="D1061" t="str">
            <v>SAN GIULIANO MILANESE</v>
          </cell>
          <cell r="E1061" t="str">
            <v>Chiusa ante 2017</v>
          </cell>
          <cell r="F1061" t="str">
            <v>CAP AREA TECNICA</v>
          </cell>
          <cell r="G1061" t="str">
            <v>CAP AREA TECNICA</v>
          </cell>
          <cell r="H1061" t="str">
            <v>RETI FOGNATURA</v>
          </cell>
          <cell r="I1061" t="str">
            <v>VARGIU</v>
          </cell>
          <cell r="J1061" t="str">
            <v>M4a</v>
          </cell>
        </row>
        <row r="1062">
          <cell r="A1062">
            <v>7055</v>
          </cell>
          <cell r="B1062" t="str">
            <v>Collegamento degli scarichi di Via delle Rose in Pieve Emanuele all'impianto di depurazione di Locate Triulzi</v>
          </cell>
          <cell r="C1062" t="str">
            <v>FOGNATURA</v>
          </cell>
          <cell r="D1062" t="str">
            <v>PIEVE EMANUELE</v>
          </cell>
          <cell r="E1062" t="str">
            <v>Chiusa</v>
          </cell>
          <cell r="F1062" t="str">
            <v>CAP AREA TECNICA</v>
          </cell>
          <cell r="G1062" t="str">
            <v>CAP AREA TECNICA</v>
          </cell>
          <cell r="H1062" t="str">
            <v>RETI FOGNATURA</v>
          </cell>
          <cell r="I1062" t="str">
            <v>VARGIU</v>
          </cell>
          <cell r="J1062" t="str">
            <v>M4a</v>
          </cell>
        </row>
        <row r="1063">
          <cell r="A1063">
            <v>9058</v>
          </cell>
          <cell r="B1063" t="str">
            <v>adeguamento palazzina uffici Bareggio</v>
          </cell>
          <cell r="C1063" t="str">
            <v>GENERALE</v>
          </cell>
          <cell r="D1063" t="str">
            <v>DEPURATORE BAREGGIO</v>
          </cell>
          <cell r="E1063" t="str">
            <v>Chiusa ante 2017</v>
          </cell>
          <cell r="F1063" t="str">
            <v>SEDI SECURITY E VARIE</v>
          </cell>
          <cell r="G1063" t="str">
            <v>SEDI E SECURITY</v>
          </cell>
          <cell r="H1063" t="str">
            <v>SEDI</v>
          </cell>
          <cell r="I1063" t="str">
            <v>PIROLO</v>
          </cell>
          <cell r="J1063" t="str">
            <v>ALTRO</v>
          </cell>
        </row>
        <row r="1064">
          <cell r="A1064" t="str">
            <v>5739_88</v>
          </cell>
          <cell r="B1064" t="str">
            <v xml:space="preserve">Realizzazione nuovo pozzo prima falda Senago </v>
          </cell>
          <cell r="C1064" t="str">
            <v>ALTRE ATTIVITA IDRICHE</v>
          </cell>
          <cell r="D1064" t="str">
            <v>SENAGO</v>
          </cell>
          <cell r="E1064" t="str">
            <v>Attiva</v>
          </cell>
          <cell r="F1064" t="str">
            <v>GESTIONE CLIENTI</v>
          </cell>
          <cell r="G1064" t="str">
            <v>GESTIONE CLIENTI</v>
          </cell>
          <cell r="H1064" t="str">
            <v>POZZI DI PRIMA FALDA</v>
          </cell>
          <cell r="I1064" t="str">
            <v>SPOSITO</v>
          </cell>
          <cell r="J1064" t="str">
            <v>M3</v>
          </cell>
        </row>
        <row r="1065">
          <cell r="A1065" t="str">
            <v>9544_20</v>
          </cell>
          <cell r="B1065" t="str">
            <v>Nuovo presidio potabilizzaz Rescaldina dall'acqua</v>
          </cell>
          <cell r="C1065" t="str">
            <v>ACQUEDOTTO</v>
          </cell>
          <cell r="D1065" t="str">
            <v>RESCALDINA</v>
          </cell>
          <cell r="E1065" t="str">
            <v>Attiva</v>
          </cell>
          <cell r="F1065" t="str">
            <v>CAP AREA TECNICA</v>
          </cell>
          <cell r="G1065" t="str">
            <v>CAP AREA TECNICA</v>
          </cell>
          <cell r="H1065" t="str">
            <v>IMPIANTI ACQUEDOTTO</v>
          </cell>
          <cell r="I1065" t="str">
            <v>VENTURA</v>
          </cell>
          <cell r="J1065" t="str">
            <v>M3</v>
          </cell>
        </row>
        <row r="1066">
          <cell r="A1066" t="str">
            <v>5739_89</v>
          </cell>
          <cell r="B1066" t="str">
            <v xml:space="preserve"> Realizzazione nuovo pozzo prima falda Gorgonzola</v>
          </cell>
          <cell r="C1066" t="str">
            <v>ALTRE ATTIVITA IDRICHE</v>
          </cell>
          <cell r="D1066" t="str">
            <v>GORGONZOLA</v>
          </cell>
          <cell r="E1066" t="str">
            <v>Attiva</v>
          </cell>
          <cell r="F1066" t="str">
            <v>GESTIONE CLIENTI</v>
          </cell>
          <cell r="G1066" t="str">
            <v>GESTIONE CLIENTI</v>
          </cell>
          <cell r="H1066" t="str">
            <v>POZZI DI PRIMA FALDA</v>
          </cell>
          <cell r="I1066" t="str">
            <v>SPOSITO</v>
          </cell>
          <cell r="J1066" t="str">
            <v>M3</v>
          </cell>
        </row>
        <row r="1067">
          <cell r="A1067">
            <v>5491</v>
          </cell>
          <cell r="B1067" t="str">
            <v>lavori di manutenzione straordinaria della rete fognaria in comune di Vignate</v>
          </cell>
          <cell r="C1067" t="str">
            <v>FOGNATURA</v>
          </cell>
          <cell r="D1067" t="str">
            <v>VIGNATE</v>
          </cell>
          <cell r="E1067" t="str">
            <v>Chiusa</v>
          </cell>
          <cell r="F1067" t="str">
            <v>CAP AREA TECNICA</v>
          </cell>
          <cell r="G1067" t="str">
            <v>CAP AREA TECNICA</v>
          </cell>
          <cell r="H1067" t="str">
            <v>RETI FOGNATURA</v>
          </cell>
          <cell r="I1067" t="str">
            <v>VARGIU</v>
          </cell>
          <cell r="J1067" t="str">
            <v>M4a</v>
          </cell>
        </row>
        <row r="1068">
          <cell r="A1068">
            <v>5966</v>
          </cell>
          <cell r="B1068" t="str">
            <v>spostamento rete fognaria interferente con lavori FNM in via Ponte Castano â€“ comune di Castano Primo</v>
          </cell>
          <cell r="C1068" t="str">
            <v>FOGNATURA</v>
          </cell>
          <cell r="D1068" t="str">
            <v>CASTANO PRIMO</v>
          </cell>
          <cell r="E1068" t="str">
            <v>Chiusa</v>
          </cell>
          <cell r="F1068" t="str">
            <v>CAP AREA TECNICA</v>
          </cell>
          <cell r="G1068" t="str">
            <v>CAP AREA TECNICA</v>
          </cell>
          <cell r="H1068" t="str">
            <v>INTERFERENZE FOGNATURE</v>
          </cell>
          <cell r="I1068" t="str">
            <v>VARGIU</v>
          </cell>
          <cell r="J1068" t="str">
            <v>M4a</v>
          </cell>
        </row>
        <row r="1069">
          <cell r="A1069">
            <v>5978</v>
          </cell>
          <cell r="B1069" t="str">
            <v>Realizzazione nuovo tronco fognario in attraversamento al naviglio Grande in P.zza Falcone e Borsellino-Via Dante a Boff</v>
          </cell>
          <cell r="C1069" t="str">
            <v>FOGNATURA</v>
          </cell>
          <cell r="D1069" t="str">
            <v>BOFFALORA SOPRA TICINO</v>
          </cell>
          <cell r="E1069" t="str">
            <v>Chiusa</v>
          </cell>
          <cell r="F1069" t="str">
            <v>CAP AREA TECNICA</v>
          </cell>
          <cell r="G1069" t="str">
            <v>CAP AREA TECNICA</v>
          </cell>
          <cell r="H1069" t="str">
            <v>RETI FOGNATURA</v>
          </cell>
          <cell r="I1069" t="str">
            <v>VARGIU</v>
          </cell>
          <cell r="J1069" t="str">
            <v>M4a</v>
          </cell>
        </row>
        <row r="1070">
          <cell r="A1070">
            <v>6653</v>
          </cell>
          <cell r="B1070" t="str">
            <v>interventi rete fognaria e stazioni sollevamento a Magenta</v>
          </cell>
          <cell r="C1070" t="str">
            <v>FOGNATURA</v>
          </cell>
          <cell r="D1070" t="str">
            <v>MAGENTA</v>
          </cell>
          <cell r="E1070" t="str">
            <v>Chiusa</v>
          </cell>
          <cell r="F1070" t="str">
            <v>CAP AREA TECNICA</v>
          </cell>
          <cell r="G1070" t="str">
            <v>CAP AREA TECNICA</v>
          </cell>
          <cell r="H1070" t="str">
            <v>RETI FOGNATURA</v>
          </cell>
          <cell r="I1070" t="str">
            <v>VARGIU</v>
          </cell>
          <cell r="J1070" t="str">
            <v>M4a</v>
          </cell>
        </row>
        <row r="1071">
          <cell r="A1071">
            <v>6659</v>
          </cell>
          <cell r="B1071" t="str">
            <v>intervento n. 6 di fognatura come da convenzione, Via Fratelli Cervi in Trezzano Rosa</v>
          </cell>
          <cell r="C1071" t="str">
            <v>FOGNATURA</v>
          </cell>
          <cell r="D1071" t="str">
            <v>TREZZANO ROSA</v>
          </cell>
          <cell r="E1071" t="str">
            <v>Chiusa</v>
          </cell>
          <cell r="F1071" t="str">
            <v>CAP AREA TECNICA</v>
          </cell>
          <cell r="G1071" t="str">
            <v>CAP AREA TECNICA</v>
          </cell>
          <cell r="H1071" t="str">
            <v>RETI FOGNATURA</v>
          </cell>
          <cell r="I1071" t="str">
            <v>VARGIU</v>
          </cell>
          <cell r="J1071" t="str">
            <v>M4a</v>
          </cell>
        </row>
        <row r="1072">
          <cell r="A1072" t="str">
            <v>6949_10</v>
          </cell>
          <cell r="B1072" t="str">
            <v>Cassano Adda alleggerimento rete fognaria mista al trattamento da perdite fognarie</v>
          </cell>
          <cell r="C1072" t="str">
            <v>FOGNATURA</v>
          </cell>
          <cell r="D1072" t="str">
            <v>CASSANO D'ADDA</v>
          </cell>
          <cell r="E1072" t="str">
            <v>Chiusa</v>
          </cell>
          <cell r="F1072" t="str">
            <v>CAP AREA TECNICA</v>
          </cell>
          <cell r="G1072" t="str">
            <v>CAP AREA TECNICA</v>
          </cell>
          <cell r="H1072" t="str">
            <v>RETI FOGNATURA</v>
          </cell>
          <cell r="I1072" t="str">
            <v>VARGIU</v>
          </cell>
          <cell r="J1072" t="str">
            <v>M4a</v>
          </cell>
        </row>
        <row r="1073">
          <cell r="A1073" t="str">
            <v>6960_1</v>
          </cell>
          <cell r="B1073" t="str">
            <v>adeguamento reti fognarie varie vie e collettamento reflui ex roggia Pobbiera al depuratore di Assago</v>
          </cell>
          <cell r="C1073" t="str">
            <v>FOGNATURA</v>
          </cell>
          <cell r="D1073" t="str">
            <v>ASSAGO</v>
          </cell>
          <cell r="E1073" t="str">
            <v>Attiva</v>
          </cell>
          <cell r="F1073" t="str">
            <v>CAP AREA TECNICA</v>
          </cell>
          <cell r="G1073" t="str">
            <v>CAP AREA TECNICA</v>
          </cell>
          <cell r="H1073" t="str">
            <v>RETI FOGNATURA</v>
          </cell>
          <cell r="I1073" t="str">
            <v>VARGIU</v>
          </cell>
          <cell r="J1073" t="str">
            <v>M4b</v>
          </cell>
        </row>
        <row r="1074">
          <cell r="A1074" t="str">
            <v>6960_13</v>
          </cell>
          <cell r="B1074" t="str">
            <v>Risoluzione nuovi scarichi in C.I.S. torrente Trobbia</v>
          </cell>
          <cell r="C1074" t="str">
            <v>FOGNATURA</v>
          </cell>
          <cell r="D1074" t="str">
            <v>BELLINZAGO LOMBARDO</v>
          </cell>
          <cell r="E1074" t="str">
            <v>Chiusa</v>
          </cell>
          <cell r="F1074" t="str">
            <v>CAP AREA TECNICA</v>
          </cell>
          <cell r="G1074" t="str">
            <v>CAP AREA TECNICA</v>
          </cell>
          <cell r="H1074" t="str">
            <v>RETI FOGNATURA</v>
          </cell>
          <cell r="I1074" t="str">
            <v>VARGIU</v>
          </cell>
          <cell r="J1074" t="str">
            <v>M4b</v>
          </cell>
        </row>
        <row r="1075">
          <cell r="A1075">
            <v>7113</v>
          </cell>
          <cell r="B1075" t="str">
            <v>VAPRIO DADDA - Rifacimento condotta fognarie vie varie</v>
          </cell>
          <cell r="C1075" t="str">
            <v>FOGNATURA</v>
          </cell>
          <cell r="D1075" t="str">
            <v>VAPRIO D'ADDA</v>
          </cell>
          <cell r="E1075" t="str">
            <v>Chiusa</v>
          </cell>
          <cell r="F1075" t="str">
            <v>CAP AREA TECNICA</v>
          </cell>
          <cell r="G1075" t="str">
            <v>CAP AREA TECNICA</v>
          </cell>
          <cell r="H1075" t="str">
            <v>RETI FOGNATURA</v>
          </cell>
          <cell r="I1075" t="str">
            <v>VARGIU</v>
          </cell>
          <cell r="J1075" t="str">
            <v>M4a</v>
          </cell>
        </row>
        <row r="1076">
          <cell r="A1076">
            <v>7116</v>
          </cell>
          <cell r="B1076" t="str">
            <v>GORGONZOLA -  Nuova rete fognaria Cascina Vergani</v>
          </cell>
          <cell r="C1076" t="str">
            <v>FOGNATURA</v>
          </cell>
          <cell r="D1076" t="str">
            <v>GORGONZOLA</v>
          </cell>
          <cell r="E1076" t="str">
            <v>Chiusa</v>
          </cell>
          <cell r="F1076" t="str">
            <v>CAP AREA TECNICA</v>
          </cell>
          <cell r="G1076" t="str">
            <v>CAP AREA TECNICA</v>
          </cell>
          <cell r="H1076" t="str">
            <v>RETI FOGNATURA</v>
          </cell>
          <cell r="I1076" t="str">
            <v>VARGIU</v>
          </cell>
          <cell r="J1076" t="str">
            <v>M4a</v>
          </cell>
        </row>
        <row r="1077">
          <cell r="A1077" t="str">
            <v>7120_3</v>
          </cell>
          <cell r="B1077" t="str">
            <v>Intervento di relining collettore di Liscate lato Nord</v>
          </cell>
          <cell r="C1077" t="str">
            <v>FOGNATURA</v>
          </cell>
          <cell r="D1077" t="str">
            <v>VIGNATE</v>
          </cell>
          <cell r="E1077" t="str">
            <v>Chiusa</v>
          </cell>
          <cell r="F1077" t="str">
            <v>CAP AREA TECNICA</v>
          </cell>
          <cell r="G1077" t="str">
            <v>CAP AREA TECNICA</v>
          </cell>
          <cell r="H1077" t="str">
            <v>RETI FOGNATURA</v>
          </cell>
          <cell r="I1077" t="str">
            <v>VARGIU</v>
          </cell>
          <cell r="J1077" t="str">
            <v>M4a</v>
          </cell>
        </row>
        <row r="1078">
          <cell r="A1078">
            <v>9263</v>
          </cell>
          <cell r="B1078" t="str">
            <v>Liscate - Sistema di grigliatura SS via don Milano</v>
          </cell>
          <cell r="C1078" t="str">
            <v>FOGNATURA</v>
          </cell>
          <cell r="D1078" t="str">
            <v>LISCATE</v>
          </cell>
          <cell r="E1078" t="str">
            <v>Chiusa</v>
          </cell>
          <cell r="F1078" t="str">
            <v>CAP AREA TECNICA</v>
          </cell>
          <cell r="G1078" t="str">
            <v>CAP AREA TECNICA</v>
          </cell>
          <cell r="H1078" t="str">
            <v>RETI FOGNATURA</v>
          </cell>
          <cell r="I1078" t="str">
            <v>VARGIU</v>
          </cell>
          <cell r="J1078" t="str">
            <v>M4a</v>
          </cell>
        </row>
        <row r="1079">
          <cell r="A1079">
            <v>5465</v>
          </cell>
          <cell r="B1079" t="str">
            <v>lavori di realizzazione di rete fognaria in comune di Marcallo con Casone a nord della autostrada A4 Milano-Torino</v>
          </cell>
          <cell r="C1079" t="str">
            <v>FOGNATURA</v>
          </cell>
          <cell r="D1079" t="str">
            <v>MARCALLO CON CASONE</v>
          </cell>
          <cell r="E1079" t="str">
            <v>Chiusa</v>
          </cell>
          <cell r="F1079" t="str">
            <v>CAP AREA TECNICA</v>
          </cell>
          <cell r="G1079" t="str">
            <v>CAP AREA TECNICA</v>
          </cell>
          <cell r="H1079" t="str">
            <v>RETI FOGNATURA</v>
          </cell>
          <cell r="I1079" t="str">
            <v>VARGIU</v>
          </cell>
          <cell r="J1079" t="str">
            <v>M4a</v>
          </cell>
        </row>
        <row r="1080">
          <cell r="A1080">
            <v>5984</v>
          </cell>
          <cell r="B1080" t="str">
            <v>nuova fognatura Inveruno cso Italia, via De Gasperi e Maroncelli</v>
          </cell>
          <cell r="C1080" t="str">
            <v>FOGNATURA</v>
          </cell>
          <cell r="D1080" t="str">
            <v>INVERUNO</v>
          </cell>
          <cell r="E1080" t="str">
            <v>Chiusa</v>
          </cell>
          <cell r="F1080" t="str">
            <v>CAP AREA TECNICA</v>
          </cell>
          <cell r="G1080" t="str">
            <v>CAP AREA TECNICA</v>
          </cell>
          <cell r="H1080" t="str">
            <v>RETI FOGNATURA</v>
          </cell>
          <cell r="I1080" t="str">
            <v>VARGIU</v>
          </cell>
          <cell r="J1080" t="str">
            <v>M4a</v>
          </cell>
        </row>
        <row r="1081">
          <cell r="A1081" t="str">
            <v>6949_11</v>
          </cell>
          <cell r="B1081" t="str">
            <v>Nerviano rifacimento tratta danneggiata con eliminazione infiltrazioni</v>
          </cell>
          <cell r="C1081" t="str">
            <v>FOGNATURA</v>
          </cell>
          <cell r="D1081" t="str">
            <v>NERVIANO</v>
          </cell>
          <cell r="E1081" t="str">
            <v>Chiusa</v>
          </cell>
          <cell r="F1081" t="str">
            <v>CAP AREA TECNICA</v>
          </cell>
          <cell r="G1081" t="str">
            <v>CAP AREA TECNICA</v>
          </cell>
          <cell r="H1081" t="str">
            <v>RETI FOGNATURA</v>
          </cell>
          <cell r="I1081" t="str">
            <v>VARGIU</v>
          </cell>
          <cell r="J1081" t="str">
            <v>M4a</v>
          </cell>
        </row>
        <row r="1082">
          <cell r="A1082">
            <v>5194</v>
          </cell>
          <cell r="B1082" t="str">
            <v>lavori di allacciamento di insediamento civile non servito alla pubblica fognatura in loc. Pontenuovo comune di Magenta</v>
          </cell>
          <cell r="C1082" t="str">
            <v>FOGNATURA</v>
          </cell>
          <cell r="D1082" t="str">
            <v>MAGENTA</v>
          </cell>
          <cell r="E1082" t="str">
            <v>Chiusa ante 2017</v>
          </cell>
          <cell r="F1082" t="str">
            <v>CAP AREA TECNICA</v>
          </cell>
          <cell r="G1082" t="str">
            <v>CAP AREA TECNICA</v>
          </cell>
          <cell r="H1082" t="str">
            <v>RETI FOGNATURA</v>
          </cell>
          <cell r="I1082" t="str">
            <v>VARGIU</v>
          </cell>
          <cell r="J1082" t="str">
            <v>M4a</v>
          </cell>
        </row>
        <row r="1083">
          <cell r="A1083">
            <v>9374</v>
          </cell>
          <cell r="B1083" t="str">
            <v>Rifacimento fognatura Melzo</v>
          </cell>
          <cell r="C1083" t="str">
            <v>FOGNATURA</v>
          </cell>
          <cell r="D1083" t="str">
            <v>MELZO</v>
          </cell>
          <cell r="E1083" t="str">
            <v>Chiusa</v>
          </cell>
          <cell r="F1083" t="str">
            <v>CAP AREA TECNICA</v>
          </cell>
          <cell r="G1083" t="str">
            <v>CAP AREA TECNICA</v>
          </cell>
          <cell r="H1083" t="str">
            <v>RETI FOGNATURA</v>
          </cell>
          <cell r="I1083" t="str">
            <v>VARGIU</v>
          </cell>
          <cell r="J1083" t="str">
            <v>M4a</v>
          </cell>
        </row>
        <row r="1084">
          <cell r="A1084" t="str">
            <v>6654_2</v>
          </cell>
          <cell r="B1084" t="str">
            <v>TOMBINATURA CANALE DERIVATORE DI MAGENTA</v>
          </cell>
          <cell r="C1084" t="str">
            <v>FOGNATURA</v>
          </cell>
          <cell r="D1084" t="str">
            <v>MARCALLO CON CASONE</v>
          </cell>
          <cell r="E1084" t="str">
            <v>Attiva</v>
          </cell>
          <cell r="F1084" t="str">
            <v>CAP AREA TECNICA</v>
          </cell>
          <cell r="G1084" t="str">
            <v>CAP AREA TECNICA</v>
          </cell>
          <cell r="H1084" t="str">
            <v>RETI FOGNATURA</v>
          </cell>
          <cell r="I1084" t="str">
            <v>VARGIU</v>
          </cell>
          <cell r="J1084" t="str">
            <v>M4b</v>
          </cell>
        </row>
        <row r="1085">
          <cell r="A1085" t="str">
            <v>7120_6</v>
          </cell>
          <cell r="B1085" t="str">
            <v>Rifacimento collettore Liscate - LOTTO 2</v>
          </cell>
          <cell r="C1085" t="str">
            <v>FOGNATURA</v>
          </cell>
          <cell r="D1085" t="str">
            <v>LISCATE</v>
          </cell>
          <cell r="E1085" t="str">
            <v>Attiva</v>
          </cell>
          <cell r="F1085" t="str">
            <v>CAP AREA TECNICA</v>
          </cell>
          <cell r="G1085" t="str">
            <v>CAP AREA TECNICA</v>
          </cell>
          <cell r="H1085" t="str">
            <v>COLLETTORI</v>
          </cell>
          <cell r="I1085" t="str">
            <v>VARGIU</v>
          </cell>
          <cell r="J1085" t="str">
            <v>M4b</v>
          </cell>
        </row>
        <row r="1086">
          <cell r="A1086">
            <v>9515</v>
          </cell>
          <cell r="B1086" t="str">
            <v>Dismissione del depuratore Cascina Rosa Gaggiano con collettamento al depuratore di Zelo Surrigone</v>
          </cell>
          <cell r="C1086" t="str">
            <v>DEPURAZIONE</v>
          </cell>
          <cell r="D1086" t="str">
            <v>DEPURATORE GAGGIANO</v>
          </cell>
          <cell r="E1086" t="str">
            <v>Attiva</v>
          </cell>
          <cell r="F1086" t="str">
            <v>CAP AREA TECNICA</v>
          </cell>
          <cell r="G1086" t="str">
            <v>CAP AREA TECNICA</v>
          </cell>
          <cell r="H1086" t="str">
            <v>IMPIANTI DEPURAZIONE</v>
          </cell>
          <cell r="I1086" t="str">
            <v>VENTURA</v>
          </cell>
          <cell r="J1086" t="str">
            <v>M6</v>
          </cell>
        </row>
        <row r="1087">
          <cell r="A1087">
            <v>9516</v>
          </cell>
          <cell r="B1087" t="str">
            <v>Dismissione del depuratore Vigano Gaggiano con collettamento al depuratore di Binasco</v>
          </cell>
          <cell r="C1087" t="str">
            <v>DEPURAZIONE</v>
          </cell>
          <cell r="D1087" t="str">
            <v>DEPURATORE GAGGIANO</v>
          </cell>
          <cell r="E1087" t="str">
            <v>Attiva</v>
          </cell>
          <cell r="F1087" t="str">
            <v>CAP AREA TECNICA</v>
          </cell>
          <cell r="G1087" t="str">
            <v>CAP AREA TECNICA</v>
          </cell>
          <cell r="H1087" t="str">
            <v>IMPIANTI DEPURAZIONE</v>
          </cell>
          <cell r="I1087" t="str">
            <v>VENTURA</v>
          </cell>
          <cell r="J1087" t="str">
            <v>M6</v>
          </cell>
        </row>
        <row r="1088">
          <cell r="A1088">
            <v>9517</v>
          </cell>
          <cell r="B1088" t="str">
            <v>Dismissione del depuratore di Dresano con collettamento al depuratore di Melegnano</v>
          </cell>
          <cell r="C1088" t="str">
            <v>DEPURAZIONE</v>
          </cell>
          <cell r="D1088" t="str">
            <v>DEPURATORE DRESANO</v>
          </cell>
          <cell r="E1088" t="str">
            <v>Attiva</v>
          </cell>
          <cell r="F1088" t="str">
            <v>CAP AREA TECNICA</v>
          </cell>
          <cell r="G1088" t="str">
            <v>CAP AREA TECNICA</v>
          </cell>
          <cell r="H1088" t="str">
            <v>IMPIANTI DEPURAZIONE</v>
          </cell>
          <cell r="I1088" t="str">
            <v>VENTURA</v>
          </cell>
          <cell r="J1088" t="str">
            <v>M6</v>
          </cell>
        </row>
        <row r="1089">
          <cell r="A1089">
            <v>9652</v>
          </cell>
          <cell r="B1089" t="str">
            <v>Manutenzione straordinaria rete fognaria di Melzo, vie varie</v>
          </cell>
          <cell r="C1089" t="str">
            <v>FOGNATURA</v>
          </cell>
          <cell r="D1089" t="str">
            <v>MELZO</v>
          </cell>
          <cell r="E1089" t="str">
            <v>Attiva</v>
          </cell>
          <cell r="F1089" t="str">
            <v>CAP AREA TECNICA</v>
          </cell>
          <cell r="G1089" t="str">
            <v>CAP AREA TECNICA</v>
          </cell>
          <cell r="H1089" t="str">
            <v>RETI FOGNATURA</v>
          </cell>
          <cell r="I1089" t="str">
            <v>VARGIU</v>
          </cell>
          <cell r="J1089" t="str">
            <v>M4b</v>
          </cell>
        </row>
        <row r="1090">
          <cell r="A1090" t="str">
            <v>6663_A</v>
          </cell>
          <cell r="B1090" t="str">
            <v xml:space="preserve">843 Sfioratore di Cogliate su collettore con recapito a depuratore di Pero (Olona Sud) </v>
          </cell>
          <cell r="C1090" t="str">
            <v>FOGNATURA</v>
          </cell>
          <cell r="D1090" t="str">
            <v>DEPURATORE PERO</v>
          </cell>
          <cell r="E1090" t="str">
            <v>Attiva</v>
          </cell>
          <cell r="F1090" t="str">
            <v>CAP AREA TECNICA</v>
          </cell>
          <cell r="G1090" t="str">
            <v>CAP AREA TECNICA</v>
          </cell>
          <cell r="H1090" t="str">
            <v>COLLETTORI</v>
          </cell>
          <cell r="I1090" t="str">
            <v>VARGIU</v>
          </cell>
          <cell r="J1090" t="str">
            <v>M4b</v>
          </cell>
        </row>
        <row r="1091">
          <cell r="A1091" t="str">
            <v>9270_2</v>
          </cell>
          <cell r="B1091" t="str">
            <v>Potenziamento e riduzione acque parassite Via Verbano - Abbiategrasso</v>
          </cell>
          <cell r="C1091" t="str">
            <v>FOGNATURA</v>
          </cell>
          <cell r="D1091" t="str">
            <v>ABBIATEGRASSO</v>
          </cell>
          <cell r="E1091" t="str">
            <v>Attiva</v>
          </cell>
          <cell r="F1091" t="str">
            <v>CAP AREA TECNICA</v>
          </cell>
          <cell r="G1091" t="str">
            <v>CAP AREA TECNICA</v>
          </cell>
          <cell r="H1091" t="str">
            <v>RETI FOGNATURA</v>
          </cell>
          <cell r="I1091" t="str">
            <v>VARGIU</v>
          </cell>
          <cell r="J1091" t="str">
            <v>M4b</v>
          </cell>
        </row>
        <row r="1092">
          <cell r="A1092" t="str">
            <v>6620_4</v>
          </cell>
          <cell r="B1092" t="str">
            <v>Potenziamento strutturale della rete per risoluzione problematiche ambientali Via Don Tazzoli e Via Arno</v>
          </cell>
          <cell r="C1092" t="str">
            <v>FOGNATURA</v>
          </cell>
          <cell r="D1092" t="str">
            <v>TREZZANO SUL NAVIGLIO</v>
          </cell>
          <cell r="E1092" t="str">
            <v>Attiva</v>
          </cell>
          <cell r="F1092" t="str">
            <v>CAP AREA TECNICA</v>
          </cell>
          <cell r="G1092" t="str">
            <v>CAP AREA TECNICA</v>
          </cell>
          <cell r="H1092" t="str">
            <v>VASCHE VOLANO</v>
          </cell>
          <cell r="I1092" t="str">
            <v>VARGIU</v>
          </cell>
          <cell r="J1092" t="str">
            <v>M4b</v>
          </cell>
        </row>
        <row r="1093">
          <cell r="A1093" t="str">
            <v>9028_ASS</v>
          </cell>
          <cell r="B1093" t="str">
            <v>interventi urgenti normalizzazione sfiori - agglomerato di ASSAGO</v>
          </cell>
          <cell r="C1093" t="str">
            <v>FOGNATURA</v>
          </cell>
          <cell r="D1093" t="str">
            <v>DEPURATORE DI ASSAGO</v>
          </cell>
          <cell r="E1093" t="str">
            <v>NEW</v>
          </cell>
          <cell r="F1093" t="str">
            <v>CAP AREA TECNICA</v>
          </cell>
          <cell r="G1093" t="str">
            <v>CAP AREA TECNICA</v>
          </cell>
          <cell r="H1093" t="str">
            <v>RETI FOGNATURA</v>
          </cell>
          <cell r="I1093" t="str">
            <v>VARGIU</v>
          </cell>
          <cell r="J1093" t="str">
            <v>M4b</v>
          </cell>
        </row>
        <row r="1094">
          <cell r="A1094" t="str">
            <v>9028_BAR_1</v>
          </cell>
          <cell r="B1094" t="str">
            <v>Adeguamento sfioratore conforme a RR 06/2019</v>
          </cell>
          <cell r="C1094" t="str">
            <v>FOGNATURA</v>
          </cell>
          <cell r="D1094" t="str">
            <v>BAREGGIO</v>
          </cell>
          <cell r="E1094" t="str">
            <v>NEW</v>
          </cell>
          <cell r="F1094" t="str">
            <v>CAP AREA TECNICA</v>
          </cell>
          <cell r="G1094" t="str">
            <v>CAP AREA TECNICA</v>
          </cell>
          <cell r="H1094" t="str">
            <v>RETI FOGNATURA</v>
          </cell>
          <cell r="I1094" t="str">
            <v>VARGIU</v>
          </cell>
          <cell r="J1094" t="str">
            <v>M4b</v>
          </cell>
        </row>
        <row r="1095">
          <cell r="A1095" t="str">
            <v>9028_BAR_2</v>
          </cell>
          <cell r="B1095" t="str">
            <v>Realizzazione nuovo sfioro</v>
          </cell>
          <cell r="C1095" t="str">
            <v>FOGNATURA</v>
          </cell>
          <cell r="D1095" t="str">
            <v>CORNAREDO</v>
          </cell>
          <cell r="E1095" t="str">
            <v>NEW</v>
          </cell>
          <cell r="F1095" t="str">
            <v>CAP AREA TECNICA</v>
          </cell>
          <cell r="G1095" t="str">
            <v>CAP AREA TECNICA</v>
          </cell>
          <cell r="H1095" t="str">
            <v>RETI FOGNATURA</v>
          </cell>
          <cell r="I1095" t="str">
            <v>VARGIU</v>
          </cell>
          <cell r="J1095" t="str">
            <v>M4b</v>
          </cell>
        </row>
        <row r="1096">
          <cell r="A1096" t="str">
            <v>9028_BAR_3</v>
          </cell>
          <cell r="B1096" t="str">
            <v>Adeguamento sfioratore conforme a RR 06/2019</v>
          </cell>
          <cell r="C1096" t="str">
            <v>FOGNATURA</v>
          </cell>
          <cell r="D1096" t="str">
            <v>BAREGGIO</v>
          </cell>
          <cell r="E1096" t="str">
            <v>NEW</v>
          </cell>
          <cell r="F1096" t="str">
            <v>CAP AREA TECNICA</v>
          </cell>
          <cell r="G1096" t="str">
            <v>CAP AREA TECNICA</v>
          </cell>
          <cell r="H1096" t="str">
            <v>RETI FOGNATURA</v>
          </cell>
          <cell r="I1096" t="str">
            <v>VARGIU</v>
          </cell>
          <cell r="J1096" t="str">
            <v>M4b</v>
          </cell>
        </row>
        <row r="1097">
          <cell r="A1097" t="str">
            <v>9028_BIN_1</v>
          </cell>
          <cell r="B1097" t="str">
            <v>Adeguamento sfioratore conforme a RR 06/2019</v>
          </cell>
          <cell r="C1097" t="str">
            <v>FOGNATURA</v>
          </cell>
          <cell r="D1097" t="str">
            <v>NOVIGLIO</v>
          </cell>
          <cell r="E1097" t="str">
            <v>NEW</v>
          </cell>
          <cell r="F1097" t="str">
            <v>CAP AREA TECNICA</v>
          </cell>
          <cell r="G1097" t="str">
            <v>CAP AREA TECNICA</v>
          </cell>
          <cell r="H1097" t="str">
            <v>RETI FOGNATURA</v>
          </cell>
          <cell r="I1097" t="str">
            <v>VARGIU (Labbadini)</v>
          </cell>
          <cell r="J1097" t="str">
            <v>M4b</v>
          </cell>
        </row>
        <row r="1098">
          <cell r="A1098" t="str">
            <v>9028_BIN_2</v>
          </cell>
          <cell r="B1098" t="str">
            <v>Adeguamento sfioratore conforme a RR 06/2019</v>
          </cell>
          <cell r="C1098" t="str">
            <v>FOGNATURA</v>
          </cell>
          <cell r="D1098" t="str">
            <v>NOVIGLIO</v>
          </cell>
          <cell r="E1098" t="str">
            <v>NEW</v>
          </cell>
          <cell r="F1098" t="str">
            <v>CAP AREA TECNICA</v>
          </cell>
          <cell r="G1098" t="str">
            <v>CAP AREA TECNICA</v>
          </cell>
          <cell r="H1098" t="str">
            <v>RETI FOGNATURA</v>
          </cell>
          <cell r="I1098" t="str">
            <v>VARGIU</v>
          </cell>
          <cell r="J1098" t="str">
            <v>M4b</v>
          </cell>
        </row>
        <row r="1099">
          <cell r="A1099" t="str">
            <v>9028_BIN_3</v>
          </cell>
          <cell r="B1099" t="str">
            <v>Adeguamento sfioratore conforme a RR 06/2019</v>
          </cell>
          <cell r="C1099" t="str">
            <v>FOGNATURA</v>
          </cell>
          <cell r="D1099" t="str">
            <v>NOVIGLIO</v>
          </cell>
          <cell r="E1099" t="str">
            <v>NEW</v>
          </cell>
          <cell r="F1099" t="str">
            <v>CAP AREA TECNICA</v>
          </cell>
          <cell r="G1099" t="str">
            <v>CAP AREA TECNICA</v>
          </cell>
          <cell r="H1099" t="str">
            <v>RETI FOGNATURA</v>
          </cell>
          <cell r="I1099" t="str">
            <v>VARGIU (Labbadini)</v>
          </cell>
          <cell r="J1099" t="str">
            <v>M4b</v>
          </cell>
        </row>
        <row r="1100">
          <cell r="A1100" t="str">
            <v>9028_BIN_5</v>
          </cell>
          <cell r="B1100" t="str">
            <v>Chiusura sfioratore</v>
          </cell>
          <cell r="C1100" t="str">
            <v>FOGNATURA</v>
          </cell>
          <cell r="D1100" t="str">
            <v>NOVIGLIO</v>
          </cell>
          <cell r="E1100" t="str">
            <v>NEW</v>
          </cell>
          <cell r="F1100" t="str">
            <v>CAP AREA TECNICA</v>
          </cell>
          <cell r="G1100" t="str">
            <v>CAP AREA TECNICA</v>
          </cell>
          <cell r="H1100" t="str">
            <v>RETI FOGNATURA</v>
          </cell>
          <cell r="I1100" t="str">
            <v>VARGIU</v>
          </cell>
          <cell r="J1100" t="str">
            <v>M4b</v>
          </cell>
        </row>
        <row r="1101">
          <cell r="A1101" t="str">
            <v>9028_CAL</v>
          </cell>
          <cell r="B1101" t="str">
            <v>interventi urgenti normalizzazione sfiori - agglomerato di CALVIGNASCO</v>
          </cell>
          <cell r="C1101" t="str">
            <v>FOGNATURA</v>
          </cell>
          <cell r="D1101" t="str">
            <v>DEPURATORE DI CALVIGNASCO</v>
          </cell>
          <cell r="E1101" t="str">
            <v>NEW</v>
          </cell>
          <cell r="F1101" t="str">
            <v>CAP AREA TECNICA</v>
          </cell>
          <cell r="G1101" t="str">
            <v>CAP AREA TECNICA</v>
          </cell>
          <cell r="H1101" t="str">
            <v>RETI FOGNATURA</v>
          </cell>
          <cell r="I1101" t="str">
            <v>VARGIU (Labbadini)</v>
          </cell>
          <cell r="J1101" t="str">
            <v>M4b</v>
          </cell>
        </row>
        <row r="1102">
          <cell r="A1102" t="str">
            <v>9028_CASS</v>
          </cell>
          <cell r="B1102" t="str">
            <v>interventi urgenti normalizzazione sfiori - agglomerato di CASSANO D'ADDA</v>
          </cell>
          <cell r="C1102" t="str">
            <v>FOGNATURA</v>
          </cell>
          <cell r="D1102" t="str">
            <v>DEPURATORE DI CASSANO D'ADDA</v>
          </cell>
          <cell r="E1102" t="str">
            <v>NEW</v>
          </cell>
          <cell r="F1102" t="str">
            <v>CAP AREA TECNICA</v>
          </cell>
          <cell r="G1102" t="str">
            <v>CAP AREA TECNICA</v>
          </cell>
          <cell r="H1102" t="str">
            <v>RETI FOGNATURA</v>
          </cell>
          <cell r="I1102" t="str">
            <v>VARGIU</v>
          </cell>
          <cell r="J1102" t="str">
            <v>M4b</v>
          </cell>
        </row>
        <row r="1103">
          <cell r="A1103" t="str">
            <v>9028_LOC</v>
          </cell>
          <cell r="B1103" t="str">
            <v>interventi urgenti normalizzazione sfiori - agglomerato di LOCATE DI TRIULZI</v>
          </cell>
          <cell r="C1103" t="str">
            <v>FOGNATURA</v>
          </cell>
          <cell r="D1103" t="str">
            <v>DEPURATORE DI LOCATE DI TRIULZI</v>
          </cell>
          <cell r="E1103" t="str">
            <v>NEW</v>
          </cell>
          <cell r="F1103" t="str">
            <v>CAP AREA TECNICA</v>
          </cell>
          <cell r="G1103" t="str">
            <v>CAP AREA TECNICA</v>
          </cell>
          <cell r="H1103" t="str">
            <v>RETI FOGNATURA</v>
          </cell>
          <cell r="I1103" t="str">
            <v>VARGIU</v>
          </cell>
          <cell r="J1103" t="str">
            <v>M4b</v>
          </cell>
        </row>
        <row r="1104">
          <cell r="A1104" t="str">
            <v>9028_MEL_1</v>
          </cell>
          <cell r="B1104" t="str">
            <v>Adeguamento sfioratore conforme a RR 06/2019</v>
          </cell>
          <cell r="C1104" t="str">
            <v>FOGNATURA</v>
          </cell>
          <cell r="D1104" t="str">
            <v>MELEGNANO</v>
          </cell>
          <cell r="E1104" t="str">
            <v>NEW</v>
          </cell>
          <cell r="F1104" t="str">
            <v>CAP AREA TECNICA</v>
          </cell>
          <cell r="G1104" t="str">
            <v>CAP AREA TECNICA</v>
          </cell>
          <cell r="H1104" t="str">
            <v>RETI FOGNATURA</v>
          </cell>
          <cell r="I1104" t="str">
            <v>VARGIU (Labbadini)</v>
          </cell>
          <cell r="J1104" t="str">
            <v>M4b</v>
          </cell>
        </row>
        <row r="1105">
          <cell r="A1105" t="str">
            <v>9028_MEL_2</v>
          </cell>
          <cell r="B1105" t="str">
            <v>Adeguamento sfioratore conforme a RR 06/2019</v>
          </cell>
          <cell r="C1105" t="str">
            <v>FOGNATURA</v>
          </cell>
          <cell r="D1105" t="str">
            <v>MELEGNANO</v>
          </cell>
          <cell r="E1105" t="str">
            <v>NEW</v>
          </cell>
          <cell r="F1105" t="str">
            <v>CAP AREA TECNICA</v>
          </cell>
          <cell r="G1105" t="str">
            <v>CAP AREA TECNICA</v>
          </cell>
          <cell r="H1105" t="str">
            <v>RETI FOGNATURA</v>
          </cell>
          <cell r="I1105" t="str">
            <v>VARGIU (Labbadini)</v>
          </cell>
          <cell r="J1105" t="str">
            <v>M4b</v>
          </cell>
        </row>
        <row r="1106">
          <cell r="A1106" t="str">
            <v>9028_MEL_3</v>
          </cell>
          <cell r="B1106" t="str">
            <v>Chiusura sfioratore</v>
          </cell>
          <cell r="C1106" t="str">
            <v>FOGNATURA</v>
          </cell>
          <cell r="D1106" t="str">
            <v>MELEGNANO</v>
          </cell>
          <cell r="E1106" t="str">
            <v>NEW</v>
          </cell>
          <cell r="F1106" t="str">
            <v>CAP AREA TECNICA</v>
          </cell>
          <cell r="G1106" t="str">
            <v>CAP AREA TECNICA</v>
          </cell>
          <cell r="H1106" t="str">
            <v>RETI FOGNATURA</v>
          </cell>
          <cell r="I1106" t="str">
            <v>VARGIU</v>
          </cell>
          <cell r="J1106" t="str">
            <v>M4b</v>
          </cell>
        </row>
        <row r="1107">
          <cell r="A1107" t="str">
            <v>9028_MEL_4</v>
          </cell>
          <cell r="B1107" t="str">
            <v>Adeguamento sfioratore conforme a RR 06/2019</v>
          </cell>
          <cell r="C1107" t="str">
            <v>FOGNATURA</v>
          </cell>
          <cell r="D1107" t="str">
            <v>MELEGNANO</v>
          </cell>
          <cell r="E1107" t="str">
            <v>NEW</v>
          </cell>
          <cell r="F1107" t="str">
            <v>CAP AREA TECNICA</v>
          </cell>
          <cell r="G1107" t="str">
            <v>CAP AREA TECNICA</v>
          </cell>
          <cell r="H1107" t="str">
            <v>RETI FOGNATURA</v>
          </cell>
          <cell r="I1107" t="str">
            <v>VARGIU</v>
          </cell>
          <cell r="J1107" t="str">
            <v>M4b</v>
          </cell>
        </row>
        <row r="1108">
          <cell r="A1108" t="str">
            <v>9028_MEL_5</v>
          </cell>
          <cell r="B1108" t="str">
            <v>Chiusura sfioratore</v>
          </cell>
          <cell r="C1108" t="str">
            <v>FOGNATURA</v>
          </cell>
          <cell r="D1108" t="str">
            <v>VIZZOLO PREDABISSI</v>
          </cell>
          <cell r="E1108" t="str">
            <v>NEW</v>
          </cell>
          <cell r="F1108" t="str">
            <v>CAP AREA TECNICA</v>
          </cell>
          <cell r="G1108" t="str">
            <v>CAP AREA TECNICA</v>
          </cell>
          <cell r="H1108" t="str">
            <v>RETI FOGNATURA</v>
          </cell>
          <cell r="I1108" t="str">
            <v>VARGIU</v>
          </cell>
          <cell r="J1108" t="str">
            <v>M4b</v>
          </cell>
        </row>
        <row r="1109">
          <cell r="A1109" t="str">
            <v>9028_ON_1</v>
          </cell>
          <cell r="B1109" t="str">
            <v>Adeguamento sfioratore conforme a RR 06/2019</v>
          </cell>
          <cell r="C1109" t="str">
            <v>FOGNATURA</v>
          </cell>
          <cell r="D1109" t="str">
            <v>CASTELLANZA</v>
          </cell>
          <cell r="E1109" t="str">
            <v>NEW</v>
          </cell>
          <cell r="F1109" t="str">
            <v>CAP AREA TECNICA</v>
          </cell>
          <cell r="G1109" t="str">
            <v>CAP AREA TECNICA</v>
          </cell>
          <cell r="H1109" t="str">
            <v>RETI FOGNATURA</v>
          </cell>
          <cell r="I1109" t="str">
            <v>VARGIU</v>
          </cell>
          <cell r="J1109" t="str">
            <v>M4b</v>
          </cell>
        </row>
        <row r="1110">
          <cell r="A1110" t="str">
            <v>9028_OS_1</v>
          </cell>
          <cell r="B1110" t="str">
            <v>Adeguamento sfioratore conforme a RR 06/2019</v>
          </cell>
          <cell r="C1110" t="str">
            <v>FOGNATURA</v>
          </cell>
          <cell r="D1110" t="str">
            <v>LAINATE</v>
          </cell>
          <cell r="E1110" t="str">
            <v>NEW</v>
          </cell>
          <cell r="F1110" t="str">
            <v>CAP AREA TECNICA</v>
          </cell>
          <cell r="G1110" t="str">
            <v>CAP AREA TECNICA</v>
          </cell>
          <cell r="H1110" t="str">
            <v>RETI FOGNATURA</v>
          </cell>
          <cell r="I1110" t="str">
            <v>VARGIU (Labbadini)</v>
          </cell>
          <cell r="J1110" t="str">
            <v>M4b</v>
          </cell>
        </row>
        <row r="1111">
          <cell r="A1111" t="str">
            <v>9028_OS_2</v>
          </cell>
          <cell r="B1111" t="str">
            <v>Adeguamento sfioratore conforme a RR 06/2019</v>
          </cell>
          <cell r="C1111" t="str">
            <v>FOGNATURA</v>
          </cell>
          <cell r="D1111" t="str">
            <v>RHO</v>
          </cell>
          <cell r="E1111" t="str">
            <v>NEW</v>
          </cell>
          <cell r="F1111" t="str">
            <v>CAP AREA TECNICA</v>
          </cell>
          <cell r="G1111" t="str">
            <v>CAP AREA TECNICA</v>
          </cell>
          <cell r="H1111" t="str">
            <v>RETI FOGNATURA</v>
          </cell>
          <cell r="I1111" t="str">
            <v>VARGIU (Labbadini)</v>
          </cell>
          <cell r="J1111" t="str">
            <v>M4b</v>
          </cell>
        </row>
        <row r="1112">
          <cell r="A1112" t="str">
            <v>9028_OS_3</v>
          </cell>
          <cell r="B1112" t="str">
            <v>Adeguamento sfioratore conforme a RR 06/2019</v>
          </cell>
          <cell r="C1112" t="str">
            <v>FOGNATURA</v>
          </cell>
          <cell r="D1112" t="str">
            <v>RHO</v>
          </cell>
          <cell r="E1112" t="str">
            <v>NEW</v>
          </cell>
          <cell r="F1112" t="str">
            <v>CAP AREA TECNICA</v>
          </cell>
          <cell r="G1112" t="str">
            <v>CAP AREA TECNICA</v>
          </cell>
          <cell r="H1112" t="str">
            <v>RETI FOGNATURA</v>
          </cell>
          <cell r="I1112" t="str">
            <v>VARGIU (Labbadini)</v>
          </cell>
          <cell r="J1112" t="str">
            <v>M4b</v>
          </cell>
        </row>
        <row r="1113">
          <cell r="A1113" t="str">
            <v>9028_OS_4</v>
          </cell>
          <cell r="B1113" t="str">
            <v>Adeguamento sfioratore conforme a RR 06/2019</v>
          </cell>
          <cell r="C1113" t="str">
            <v>FOGNATURA</v>
          </cell>
          <cell r="D1113" t="str">
            <v>RHO</v>
          </cell>
          <cell r="E1113" t="str">
            <v>NEW</v>
          </cell>
          <cell r="F1113" t="str">
            <v>CAP AREA TECNICA</v>
          </cell>
          <cell r="G1113" t="str">
            <v>CAP AREA TECNICA</v>
          </cell>
          <cell r="H1113" t="str">
            <v>RETI FOGNATURA</v>
          </cell>
          <cell r="I1113" t="str">
            <v>VARGIU (Labbadini)</v>
          </cell>
          <cell r="J1113" t="str">
            <v>M4b</v>
          </cell>
        </row>
        <row r="1114">
          <cell r="A1114" t="str">
            <v>9028_OS_5</v>
          </cell>
          <cell r="B1114" t="str">
            <v>Adeguamento sfioratore conforme a RR 06/2019</v>
          </cell>
          <cell r="C1114" t="str">
            <v>FOGNATURA</v>
          </cell>
          <cell r="D1114" t="str">
            <v>PERO</v>
          </cell>
          <cell r="E1114" t="str">
            <v>NEW</v>
          </cell>
          <cell r="F1114" t="str">
            <v>CAP AREA TECNICA</v>
          </cell>
          <cell r="G1114" t="str">
            <v>CAP AREA TECNICA</v>
          </cell>
          <cell r="H1114" t="str">
            <v>RETI FOGNATURA</v>
          </cell>
          <cell r="I1114" t="str">
            <v>VARGIU (Labbadini)</v>
          </cell>
          <cell r="J1114" t="str">
            <v>M4b</v>
          </cell>
        </row>
        <row r="1115">
          <cell r="A1115" t="str">
            <v>9028_OS_6</v>
          </cell>
          <cell r="B1115" t="str">
            <v>Adeguamento sfioratore conforme a RR 06/2019</v>
          </cell>
          <cell r="C1115" t="str">
            <v>FOGNATURA</v>
          </cell>
          <cell r="D1115" t="str">
            <v>PERO</v>
          </cell>
          <cell r="E1115" t="str">
            <v>NEW</v>
          </cell>
          <cell r="F1115" t="str">
            <v>CAP AREA TECNICA</v>
          </cell>
          <cell r="G1115" t="str">
            <v>CAP AREA TECNICA</v>
          </cell>
          <cell r="H1115" t="str">
            <v>RETI FOGNATURA</v>
          </cell>
          <cell r="I1115" t="str">
            <v>VARGIU (Labbadini)</v>
          </cell>
          <cell r="J1115" t="str">
            <v>M4b</v>
          </cell>
        </row>
        <row r="1116">
          <cell r="A1116" t="str">
            <v>9028_OS_7</v>
          </cell>
          <cell r="B1116" t="str">
            <v>Adeguamento sfioratore conforme a RR 06/2019</v>
          </cell>
          <cell r="C1116" t="str">
            <v>FOGNATURA</v>
          </cell>
          <cell r="D1116" t="str">
            <v>PERO</v>
          </cell>
          <cell r="E1116" t="str">
            <v>NEW</v>
          </cell>
          <cell r="F1116" t="str">
            <v>CAP AREA TECNICA</v>
          </cell>
          <cell r="G1116" t="str">
            <v>CAP AREA TECNICA</v>
          </cell>
          <cell r="H1116" t="str">
            <v>RETI FOGNATURA</v>
          </cell>
          <cell r="I1116" t="str">
            <v>VARGIU (Labbadini)</v>
          </cell>
          <cell r="J1116" t="str">
            <v>M4b</v>
          </cell>
        </row>
        <row r="1117">
          <cell r="A1117" t="str">
            <v>9028_OS_8</v>
          </cell>
          <cell r="B1117" t="str">
            <v>Adeguamento sfioratore conforme a RR 06/2019</v>
          </cell>
          <cell r="C1117" t="str">
            <v>FOGNATURA</v>
          </cell>
          <cell r="D1117" t="str">
            <v>PERO</v>
          </cell>
          <cell r="E1117" t="str">
            <v>NEW</v>
          </cell>
          <cell r="F1117" t="str">
            <v>CAP AREA TECNICA</v>
          </cell>
          <cell r="G1117" t="str">
            <v>CAP AREA TECNICA</v>
          </cell>
          <cell r="H1117" t="str">
            <v>RETI FOGNATURA</v>
          </cell>
          <cell r="I1117" t="str">
            <v>VARGIU (Labbadini)</v>
          </cell>
          <cell r="J1117" t="str">
            <v>M4b</v>
          </cell>
        </row>
        <row r="1118">
          <cell r="A1118" t="str">
            <v>9028_OS_9</v>
          </cell>
          <cell r="B1118" t="str">
            <v>Adeguamento sfioratore conforme a RR 06/2019</v>
          </cell>
          <cell r="C1118" t="str">
            <v>FOGNATURA</v>
          </cell>
          <cell r="D1118" t="str">
            <v>PERO</v>
          </cell>
          <cell r="E1118" t="str">
            <v>NEW</v>
          </cell>
          <cell r="F1118" t="str">
            <v>CAP AREA TECNICA</v>
          </cell>
          <cell r="G1118" t="str">
            <v>CAP AREA TECNICA</v>
          </cell>
          <cell r="H1118" t="str">
            <v>RETI FOGNATURA</v>
          </cell>
          <cell r="I1118" t="str">
            <v>VARGIU (Labbadini)</v>
          </cell>
          <cell r="J1118" t="str">
            <v>M4b</v>
          </cell>
        </row>
        <row r="1119">
          <cell r="A1119" t="str">
            <v>9028_OS_10</v>
          </cell>
          <cell r="B1119" t="str">
            <v>Adeguamento sfioratore conforme a RR 06/2019</v>
          </cell>
          <cell r="C1119" t="str">
            <v>FOGNATURA</v>
          </cell>
          <cell r="D1119" t="str">
            <v>SOLARO</v>
          </cell>
          <cell r="E1119" t="str">
            <v>NEW</v>
          </cell>
          <cell r="F1119" t="str">
            <v>CAP AREA TECNICA</v>
          </cell>
          <cell r="G1119" t="str">
            <v>CAP AREA TECNICA</v>
          </cell>
          <cell r="H1119" t="str">
            <v>RETI FOGNATURA</v>
          </cell>
          <cell r="I1119" t="str">
            <v>VARGIU</v>
          </cell>
          <cell r="J1119" t="str">
            <v>M4b</v>
          </cell>
        </row>
        <row r="1120">
          <cell r="A1120" t="str">
            <v>9028_OS_11</v>
          </cell>
          <cell r="B1120" t="str">
            <v>Adeguamento sfioratore conforme a RR 06/2019</v>
          </cell>
          <cell r="C1120" t="str">
            <v>FOGNATURA</v>
          </cell>
          <cell r="D1120" t="str">
            <v>NERVIANO</v>
          </cell>
          <cell r="E1120" t="str">
            <v>NEW</v>
          </cell>
          <cell r="F1120" t="str">
            <v>CAP AREA TECNICA</v>
          </cell>
          <cell r="G1120" t="str">
            <v>CAP AREA TECNICA</v>
          </cell>
          <cell r="H1120" t="str">
            <v>RETI FOGNATURA</v>
          </cell>
          <cell r="I1120" t="str">
            <v>VARGIU</v>
          </cell>
          <cell r="J1120" t="str">
            <v>M4b</v>
          </cell>
        </row>
        <row r="1121">
          <cell r="A1121" t="str">
            <v>9028_OS_12</v>
          </cell>
          <cell r="B1121" t="str">
            <v>Adeguamento sfioratore conforme a RR 06/2019</v>
          </cell>
          <cell r="C1121" t="str">
            <v>FOGNATURA</v>
          </cell>
          <cell r="D1121" t="str">
            <v>RHO</v>
          </cell>
          <cell r="E1121" t="str">
            <v>NEW</v>
          </cell>
          <cell r="F1121" t="str">
            <v>CAP AREA TECNICA</v>
          </cell>
          <cell r="G1121" t="str">
            <v>CAP AREA TECNICA</v>
          </cell>
          <cell r="H1121" t="str">
            <v>RETI FOGNATURA</v>
          </cell>
          <cell r="I1121" t="str">
            <v>VARGIU</v>
          </cell>
          <cell r="J1121" t="str">
            <v>M4b</v>
          </cell>
        </row>
        <row r="1122">
          <cell r="A1122" t="str">
            <v>9028_OS_13</v>
          </cell>
          <cell r="B1122" t="str">
            <v>Adeguamento sfioratore conforme a RR 06/2019</v>
          </cell>
          <cell r="C1122" t="str">
            <v>FOGNATURA</v>
          </cell>
          <cell r="D1122" t="str">
            <v>BOLLATE</v>
          </cell>
          <cell r="E1122" t="str">
            <v>NEW</v>
          </cell>
          <cell r="F1122" t="str">
            <v>CAP AREA TECNICA</v>
          </cell>
          <cell r="G1122" t="str">
            <v>CAP AREA TECNICA</v>
          </cell>
          <cell r="H1122" t="str">
            <v>RETI FOGNATURA</v>
          </cell>
          <cell r="I1122" t="str">
            <v>VARGIU</v>
          </cell>
          <cell r="J1122" t="str">
            <v>M4b</v>
          </cell>
        </row>
        <row r="1123">
          <cell r="A1123" t="str">
            <v>9028_OZZ</v>
          </cell>
          <cell r="B1123" t="str">
            <v>interventi urgenti normalizzazione sfiori - agglomerato di OZZERO</v>
          </cell>
          <cell r="C1123" t="str">
            <v>FOGNATURA</v>
          </cell>
          <cell r="D1123" t="str">
            <v>DEPURATORE DI OZZERO</v>
          </cell>
          <cell r="E1123" t="str">
            <v>NEW</v>
          </cell>
          <cell r="F1123" t="str">
            <v>CAP AREA TECNICA</v>
          </cell>
          <cell r="G1123" t="str">
            <v>CAP AREA TECNICA</v>
          </cell>
          <cell r="H1123" t="str">
            <v>RETI FOGNATURA</v>
          </cell>
          <cell r="I1123" t="str">
            <v>VARGIU</v>
          </cell>
          <cell r="J1123" t="str">
            <v>M4b</v>
          </cell>
        </row>
        <row r="1124">
          <cell r="A1124" t="str">
            <v>9028_PESC</v>
          </cell>
          <cell r="B1124" t="str">
            <v>interventi urgenti normalizzazione sfiori - agglomerato di PESCHIERA BORROMEO</v>
          </cell>
          <cell r="C1124" t="str">
            <v>FOGNATURA</v>
          </cell>
          <cell r="D1124" t="str">
            <v>DEPURATORE DI PESCHIERA BORROMEO</v>
          </cell>
          <cell r="E1124" t="str">
            <v>NEW</v>
          </cell>
          <cell r="F1124" t="str">
            <v>CAP AREA TECNICA</v>
          </cell>
          <cell r="G1124" t="str">
            <v>CAP AREA TECNICA</v>
          </cell>
          <cell r="H1124" t="str">
            <v>RETI FOGNATURA</v>
          </cell>
          <cell r="I1124" t="str">
            <v>VARGIU</v>
          </cell>
          <cell r="J1124" t="str">
            <v>M4b</v>
          </cell>
        </row>
        <row r="1125">
          <cell r="A1125" t="str">
            <v>9028_ROB_1</v>
          </cell>
          <cell r="B1125" t="str">
            <v>Adeguamento sfioratore conforme a RR 06/2019</v>
          </cell>
          <cell r="C1125" t="str">
            <v>FOGNATURA</v>
          </cell>
          <cell r="D1125" t="str">
            <v>ALBAIRATE</v>
          </cell>
          <cell r="E1125" t="str">
            <v>NEW</v>
          </cell>
          <cell r="F1125" t="str">
            <v>CAP AREA TECNICA</v>
          </cell>
          <cell r="G1125" t="str">
            <v>CAP AREA TECNICA</v>
          </cell>
          <cell r="H1125" t="str">
            <v>RETI FOGNATURA</v>
          </cell>
          <cell r="I1125" t="str">
            <v>VARGIU</v>
          </cell>
          <cell r="J1125" t="str">
            <v>M4b</v>
          </cell>
        </row>
        <row r="1126">
          <cell r="A1126" t="str">
            <v>9028_ROB_2</v>
          </cell>
          <cell r="B1126" t="str">
            <v>Adeguamento sfioratore conforme a RR 06/2019</v>
          </cell>
          <cell r="C1126" t="str">
            <v>FOGNATURA</v>
          </cell>
          <cell r="D1126" t="str">
            <v>ALBAIRATE</v>
          </cell>
          <cell r="E1126" t="str">
            <v>NEW</v>
          </cell>
          <cell r="F1126" t="str">
            <v>CAP AREA TECNICA</v>
          </cell>
          <cell r="G1126" t="str">
            <v>CAP AREA TECNICA</v>
          </cell>
          <cell r="H1126" t="str">
            <v>RETI FOGNATURA</v>
          </cell>
          <cell r="I1126" t="str">
            <v>VARGIU</v>
          </cell>
          <cell r="J1126" t="str">
            <v>M4b</v>
          </cell>
        </row>
        <row r="1127">
          <cell r="A1127" t="str">
            <v>9028_ROB_3</v>
          </cell>
          <cell r="B1127" t="str">
            <v>Adeguamento sfioratore conforme a RR 06/2019</v>
          </cell>
          <cell r="C1127" t="str">
            <v>FOGNATURA</v>
          </cell>
          <cell r="D1127" t="str">
            <v>BOFFALORA SOPRA TICINO</v>
          </cell>
          <cell r="E1127" t="str">
            <v>NEW</v>
          </cell>
          <cell r="F1127" t="str">
            <v>CAP AREA TECNICA</v>
          </cell>
          <cell r="G1127" t="str">
            <v>CAP AREA TECNICA</v>
          </cell>
          <cell r="H1127" t="str">
            <v>RETI FOGNATURA</v>
          </cell>
          <cell r="I1127" t="str">
            <v>VARGIU (Labbadini)</v>
          </cell>
          <cell r="J1127" t="str">
            <v>M4b</v>
          </cell>
        </row>
        <row r="1128">
          <cell r="A1128" t="str">
            <v>9028_ROB_4</v>
          </cell>
          <cell r="B1128" t="str">
            <v>Adeguamento sfioratore conforme a RR 06/2019</v>
          </cell>
          <cell r="C1128" t="str">
            <v>FOGNATURA</v>
          </cell>
          <cell r="D1128" t="str">
            <v>BOFFALORA SOPRA TICINO</v>
          </cell>
          <cell r="E1128" t="str">
            <v>NEW</v>
          </cell>
          <cell r="F1128" t="str">
            <v>CAP AREA TECNICA</v>
          </cell>
          <cell r="G1128" t="str">
            <v>CAP AREA TECNICA</v>
          </cell>
          <cell r="H1128" t="str">
            <v>RETI FOGNATURA</v>
          </cell>
          <cell r="I1128" t="str">
            <v>VARGIU</v>
          </cell>
          <cell r="J1128" t="str">
            <v>M4b</v>
          </cell>
        </row>
        <row r="1129">
          <cell r="A1129" t="str">
            <v>9028_ROB_5</v>
          </cell>
          <cell r="B1129" t="str">
            <v>Adeguamento sfioratore conforme a RR 06/2019</v>
          </cell>
          <cell r="C1129" t="str">
            <v>FOGNATURA</v>
          </cell>
          <cell r="D1129" t="str">
            <v>BUSTO GAROLFO</v>
          </cell>
          <cell r="E1129" t="str">
            <v>NEW</v>
          </cell>
          <cell r="F1129" t="str">
            <v>CAP AREA TECNICA</v>
          </cell>
          <cell r="G1129" t="str">
            <v>CAP AREA TECNICA</v>
          </cell>
          <cell r="H1129" t="str">
            <v>RETI FOGNATURA</v>
          </cell>
          <cell r="I1129" t="str">
            <v>VARGIU</v>
          </cell>
          <cell r="J1129" t="str">
            <v>M4b</v>
          </cell>
        </row>
        <row r="1130">
          <cell r="A1130" t="str">
            <v>9028_ROB_6</v>
          </cell>
          <cell r="B1130" t="str">
            <v>Adeguamento sfioratore conforme a RR 06/2019</v>
          </cell>
          <cell r="C1130" t="str">
            <v>FOGNATURA</v>
          </cell>
          <cell r="D1130" t="str">
            <v>CORBETTA</v>
          </cell>
          <cell r="E1130" t="str">
            <v>NEW</v>
          </cell>
          <cell r="F1130" t="str">
            <v>CAP AREA TECNICA</v>
          </cell>
          <cell r="G1130" t="str">
            <v>CAP AREA TECNICA</v>
          </cell>
          <cell r="H1130" t="str">
            <v>RETI FOGNATURA</v>
          </cell>
          <cell r="I1130" t="str">
            <v>VARGIU</v>
          </cell>
          <cell r="J1130" t="str">
            <v>M4b</v>
          </cell>
        </row>
        <row r="1131">
          <cell r="A1131" t="str">
            <v>9028_ROB_8</v>
          </cell>
          <cell r="B1131" t="str">
            <v>Adeguamento sfioratore conforme a RR 06/2019</v>
          </cell>
          <cell r="C1131" t="str">
            <v>FOGNATURA</v>
          </cell>
          <cell r="D1131" t="str">
            <v>CORBETTA</v>
          </cell>
          <cell r="E1131" t="str">
            <v>NEW</v>
          </cell>
          <cell r="F1131" t="str">
            <v>CAP AREA TECNICA</v>
          </cell>
          <cell r="G1131" t="str">
            <v>CAP AREA TECNICA</v>
          </cell>
          <cell r="H1131" t="str">
            <v>RETI FOGNATURA</v>
          </cell>
          <cell r="I1131" t="str">
            <v>VARGIU</v>
          </cell>
          <cell r="J1131" t="str">
            <v>M4b</v>
          </cell>
        </row>
        <row r="1132">
          <cell r="A1132" t="str">
            <v>9028_ROB_9</v>
          </cell>
          <cell r="B1132" t="str">
            <v>Adeguamento sfioratore conforme a RR 06/2019</v>
          </cell>
          <cell r="C1132" t="str">
            <v>FOGNATURA</v>
          </cell>
          <cell r="D1132" t="str">
            <v>MAGENTA</v>
          </cell>
          <cell r="E1132" t="str">
            <v>NEW</v>
          </cell>
          <cell r="F1132" t="str">
            <v>CAP AREA TECNICA</v>
          </cell>
          <cell r="G1132" t="str">
            <v>CAP AREA TECNICA</v>
          </cell>
          <cell r="H1132" t="str">
            <v>RETI FOGNATURA</v>
          </cell>
          <cell r="I1132" t="str">
            <v>VARGIU</v>
          </cell>
          <cell r="J1132" t="str">
            <v>M4b</v>
          </cell>
        </row>
        <row r="1133">
          <cell r="A1133" t="str">
            <v>9028_ROB_10</v>
          </cell>
          <cell r="B1133" t="str">
            <v>Adeguamento sfioratore conforme a RR 06/2019</v>
          </cell>
          <cell r="C1133" t="str">
            <v>FOGNATURA</v>
          </cell>
          <cell r="D1133" t="str">
            <v>MAGENTA</v>
          </cell>
          <cell r="E1133" t="str">
            <v>NEW</v>
          </cell>
          <cell r="F1133" t="str">
            <v>CAP AREA TECNICA</v>
          </cell>
          <cell r="G1133" t="str">
            <v>CAP AREA TECNICA</v>
          </cell>
          <cell r="H1133" t="str">
            <v>RETI FOGNATURA</v>
          </cell>
          <cell r="I1133" t="str">
            <v>VARGIU (Labbadini)</v>
          </cell>
          <cell r="J1133" t="str">
            <v>M4b</v>
          </cell>
        </row>
        <row r="1134">
          <cell r="A1134" t="str">
            <v>9028_ROB_11</v>
          </cell>
          <cell r="B1134" t="str">
            <v>Adeguamento sfioratore conforme a RR 06/2019</v>
          </cell>
          <cell r="C1134" t="str">
            <v>FOGNATURA</v>
          </cell>
          <cell r="D1134" t="str">
            <v>OSSONA</v>
          </cell>
          <cell r="E1134" t="str">
            <v>NEW</v>
          </cell>
          <cell r="F1134" t="str">
            <v>CAP AREA TECNICA</v>
          </cell>
          <cell r="G1134" t="str">
            <v>CAP AREA TECNICA</v>
          </cell>
          <cell r="H1134" t="str">
            <v>RETI FOGNATURA</v>
          </cell>
          <cell r="I1134" t="str">
            <v>VARGIU</v>
          </cell>
          <cell r="J1134" t="str">
            <v>M4b</v>
          </cell>
        </row>
        <row r="1135">
          <cell r="A1135" t="str">
            <v>9028_ROB_14</v>
          </cell>
          <cell r="B1135" t="str">
            <v>Adeguamento sfioratore conforme a RR 06/2019</v>
          </cell>
          <cell r="C1135" t="str">
            <v>FOGNATURA</v>
          </cell>
          <cell r="D1135" t="str">
            <v>VILLA CORTESE</v>
          </cell>
          <cell r="E1135" t="str">
            <v>NEW</v>
          </cell>
          <cell r="F1135" t="str">
            <v>CAP AREA TECNICA</v>
          </cell>
          <cell r="G1135" t="str">
            <v>CAP AREA TECNICA</v>
          </cell>
          <cell r="H1135" t="str">
            <v>RETI FOGNATURA</v>
          </cell>
          <cell r="I1135" t="str">
            <v>VARGIU</v>
          </cell>
          <cell r="J1135" t="str">
            <v>M4b</v>
          </cell>
        </row>
        <row r="1136">
          <cell r="A1136" t="str">
            <v>9028_ROB_15</v>
          </cell>
          <cell r="B1136" t="str">
            <v>Potenziamento stazione di sollevamento</v>
          </cell>
          <cell r="C1136" t="str">
            <v>FOGNATURA</v>
          </cell>
          <cell r="D1136" t="str">
            <v>CORBETTA</v>
          </cell>
          <cell r="E1136" t="str">
            <v>NEW</v>
          </cell>
          <cell r="F1136" t="str">
            <v>CAP AREA TECNICA</v>
          </cell>
          <cell r="G1136" t="str">
            <v>CAP AREA TECNICA</v>
          </cell>
          <cell r="H1136" t="str">
            <v>RETI FOGNATURA</v>
          </cell>
          <cell r="I1136" t="str">
            <v>VARGIU</v>
          </cell>
          <cell r="J1136" t="str">
            <v>M4b</v>
          </cell>
        </row>
        <row r="1137">
          <cell r="A1137" t="str">
            <v>9028_ROZ</v>
          </cell>
          <cell r="B1137" t="str">
            <v>interventi urgenti normalizzazione sfiori - agglomerato di ROZZANO</v>
          </cell>
          <cell r="C1137" t="str">
            <v>FOGNATURA</v>
          </cell>
          <cell r="D1137" t="str">
            <v>DEPURATORE DI ROZZANO</v>
          </cell>
          <cell r="E1137" t="str">
            <v>NEW</v>
          </cell>
          <cell r="F1137" t="str">
            <v>CAP AREA TECNICA</v>
          </cell>
          <cell r="G1137" t="str">
            <v>CAP AREA TECNICA</v>
          </cell>
          <cell r="H1137" t="str">
            <v>RETI FOGNATURA</v>
          </cell>
          <cell r="I1137" t="str">
            <v>VARGIU</v>
          </cell>
          <cell r="J1137" t="str">
            <v>M4b</v>
          </cell>
        </row>
        <row r="1138">
          <cell r="A1138" t="str">
            <v>9028_SALE_1</v>
          </cell>
          <cell r="B1138" t="str">
            <v>Adeguamento sfioratore conforme a RR 06/2019</v>
          </cell>
          <cell r="C1138" t="str">
            <v>FOGNATURA</v>
          </cell>
          <cell r="D1138" t="str">
            <v>SAN ZENONE AL LAMBRO</v>
          </cell>
          <cell r="E1138" t="str">
            <v>NEW</v>
          </cell>
          <cell r="F1138" t="str">
            <v>CAP AREA TECNICA</v>
          </cell>
          <cell r="G1138" t="str">
            <v>CAP AREA TECNICA</v>
          </cell>
          <cell r="H1138" t="str">
            <v>RETI FOGNATURA</v>
          </cell>
          <cell r="I1138" t="str">
            <v>VARGIU</v>
          </cell>
          <cell r="J1138" t="str">
            <v>M4b</v>
          </cell>
        </row>
        <row r="1139">
          <cell r="A1139" t="str">
            <v>9028_SALE_2</v>
          </cell>
          <cell r="B1139" t="str">
            <v>Adeguamento sfioratore conforme a RR 06/2019</v>
          </cell>
          <cell r="C1139" t="str">
            <v>FOGNATURA</v>
          </cell>
          <cell r="D1139" t="str">
            <v>SAN ZENONE AL LAMBRO</v>
          </cell>
          <cell r="E1139" t="str">
            <v>NEW</v>
          </cell>
          <cell r="F1139" t="str">
            <v>CAP AREA TECNICA</v>
          </cell>
          <cell r="G1139" t="str">
            <v>CAP AREA TECNICA</v>
          </cell>
          <cell r="H1139" t="str">
            <v>RETI FOGNATURA</v>
          </cell>
          <cell r="I1139" t="str">
            <v>VARGIU</v>
          </cell>
          <cell r="J1139" t="str">
            <v>M4b</v>
          </cell>
        </row>
        <row r="1140">
          <cell r="A1140" t="str">
            <v>9028_SALE_3</v>
          </cell>
          <cell r="B1140" t="str">
            <v>Adeguamento sfioratore conforme a RR 06/2019</v>
          </cell>
          <cell r="C1140" t="str">
            <v>FOGNATURA</v>
          </cell>
          <cell r="D1140" t="str">
            <v>SAN ZENONE AL LAMBRO</v>
          </cell>
          <cell r="E1140" t="str">
            <v>NEW</v>
          </cell>
          <cell r="F1140" t="str">
            <v>CAP AREA TECNICA</v>
          </cell>
          <cell r="G1140" t="str">
            <v>CAP AREA TECNICA</v>
          </cell>
          <cell r="H1140" t="str">
            <v>RETI FOGNATURA</v>
          </cell>
          <cell r="I1140" t="str">
            <v>VARGIU</v>
          </cell>
          <cell r="J1140" t="str">
            <v>M4b</v>
          </cell>
        </row>
        <row r="1141">
          <cell r="A1141" t="str">
            <v>9028_SALE_4</v>
          </cell>
          <cell r="B1141" t="str">
            <v>Adeguamento sfioratore conforme a RR 06/2019</v>
          </cell>
          <cell r="C1141" t="str">
            <v>FOGNATURA</v>
          </cell>
          <cell r="D1141" t="str">
            <v>CERRO AL LAMBRO</v>
          </cell>
          <cell r="E1141" t="str">
            <v>NEW</v>
          </cell>
          <cell r="F1141" t="str">
            <v>CAP AREA TECNICA</v>
          </cell>
          <cell r="G1141" t="str">
            <v>CAP AREA TECNICA</v>
          </cell>
          <cell r="H1141" t="str">
            <v>RETI FOGNATURA</v>
          </cell>
          <cell r="I1141" t="str">
            <v>VARGIU</v>
          </cell>
          <cell r="J1141" t="str">
            <v>M4b</v>
          </cell>
        </row>
        <row r="1142">
          <cell r="A1142" t="str">
            <v>9028_SALE_5</v>
          </cell>
          <cell r="B1142" t="str">
            <v>Adeguamento sfioratore conforme a RR 06/2019</v>
          </cell>
          <cell r="C1142" t="str">
            <v>FOGNATURA</v>
          </cell>
          <cell r="D1142" t="str">
            <v>CERRO AL LAMBRO</v>
          </cell>
          <cell r="E1142" t="str">
            <v>NEW</v>
          </cell>
          <cell r="F1142" t="str">
            <v>CAP AREA TECNICA</v>
          </cell>
          <cell r="G1142" t="str">
            <v>CAP AREA TECNICA</v>
          </cell>
          <cell r="H1142" t="str">
            <v>RETI FOGNATURA</v>
          </cell>
          <cell r="I1142" t="str">
            <v>VARGIU (Labbadini)</v>
          </cell>
          <cell r="J1142" t="str">
            <v>M4b</v>
          </cell>
        </row>
        <row r="1143">
          <cell r="A1143" t="str">
            <v>9028_SCOL</v>
          </cell>
          <cell r="B1143" t="str">
            <v>interventi urgenti normalizzazione sfiori - agglomerato di SAN COLOMBANO AL LAMBRO</v>
          </cell>
          <cell r="C1143" t="str">
            <v>FOGNATURA</v>
          </cell>
          <cell r="D1143" t="str">
            <v>DEPURATORE DI SAN COLOMBANO AL LAMBRO</v>
          </cell>
          <cell r="E1143" t="str">
            <v>NEW</v>
          </cell>
          <cell r="F1143" t="str">
            <v>CAP AREA TECNICA</v>
          </cell>
          <cell r="G1143" t="str">
            <v>CAP AREA TECNICA</v>
          </cell>
          <cell r="H1143" t="str">
            <v>RETI FOGNATURA</v>
          </cell>
          <cell r="I1143" t="str">
            <v>VARGIU</v>
          </cell>
          <cell r="J1143" t="str">
            <v>M4b</v>
          </cell>
        </row>
        <row r="1144">
          <cell r="A1144" t="str">
            <v>9028_SETT</v>
          </cell>
          <cell r="B1144" t="str">
            <v>interventi urgenti normalizzazione sfiori - agglomerato di SETTALA</v>
          </cell>
          <cell r="C1144" t="str">
            <v>FOGNATURA</v>
          </cell>
          <cell r="D1144" t="str">
            <v>DEPURATORE DI SETTALA</v>
          </cell>
          <cell r="E1144" t="str">
            <v>NEW</v>
          </cell>
          <cell r="F1144" t="str">
            <v>CAP AREA TECNICA</v>
          </cell>
          <cell r="G1144" t="str">
            <v>CAP AREA TECNICA</v>
          </cell>
          <cell r="H1144" t="str">
            <v>RETI FOGNATURA</v>
          </cell>
          <cell r="I1144" t="str">
            <v>VARGIU (Labbadini)</v>
          </cell>
          <cell r="J1144" t="str">
            <v>M4b</v>
          </cell>
        </row>
        <row r="1145">
          <cell r="A1145" t="str">
            <v>9028_SGE</v>
          </cell>
          <cell r="B1145" t="str">
            <v>interventi urgenti normalizzazione sfiori - agglomerato di SAN GIULIANO EST</v>
          </cell>
          <cell r="C1145" t="str">
            <v>FOGNATURA</v>
          </cell>
          <cell r="D1145" t="str">
            <v>DEPURATORE DI SAN GIULIANO EST</v>
          </cell>
          <cell r="E1145" t="str">
            <v>NEW</v>
          </cell>
          <cell r="F1145" t="str">
            <v>CAP AREA TECNICA</v>
          </cell>
          <cell r="G1145" t="str">
            <v>CAP AREA TECNICA</v>
          </cell>
          <cell r="H1145" t="str">
            <v>RETI FOGNATURA</v>
          </cell>
          <cell r="I1145" t="str">
            <v>VARGIU</v>
          </cell>
          <cell r="J1145" t="str">
            <v>M4b</v>
          </cell>
        </row>
        <row r="1146">
          <cell r="A1146" t="str">
            <v>9028_SGO</v>
          </cell>
          <cell r="B1146" t="str">
            <v>interventi urgenti normalizzazione sfiori - agglomerato di SAN GIULIANO OVEST</v>
          </cell>
          <cell r="C1146" t="str">
            <v>FOGNATURA</v>
          </cell>
          <cell r="D1146" t="str">
            <v>DEPURATORE DI SAN GIULIANO OVEST</v>
          </cell>
          <cell r="E1146" t="str">
            <v>NEW</v>
          </cell>
          <cell r="F1146" t="str">
            <v>CAP AREA TECNICA</v>
          </cell>
          <cell r="G1146" t="str">
            <v>CAP AREA TECNICA</v>
          </cell>
          <cell r="H1146" t="str">
            <v>RETI FOGNATURA</v>
          </cell>
          <cell r="I1146" t="str">
            <v>VARGIU</v>
          </cell>
          <cell r="J1146" t="str">
            <v>M4b</v>
          </cell>
        </row>
        <row r="1147">
          <cell r="A1147" t="str">
            <v>9028_SS_1</v>
          </cell>
          <cell r="B1147" t="str">
            <v>Adeguamento sfioratore conforme a RR 06/2019</v>
          </cell>
          <cell r="C1147" t="str">
            <v>FOGNATURA</v>
          </cell>
          <cell r="D1147" t="str">
            <v>CORMANO</v>
          </cell>
          <cell r="E1147" t="str">
            <v>NEW</v>
          </cell>
          <cell r="F1147" t="str">
            <v>CAP AREA TECNICA</v>
          </cell>
          <cell r="G1147" t="str">
            <v>CAP AREA TECNICA</v>
          </cell>
          <cell r="H1147" t="str">
            <v>RETI FOGNATURA</v>
          </cell>
          <cell r="I1147" t="str">
            <v>VARGIU</v>
          </cell>
          <cell r="J1147" t="str">
            <v>M4b</v>
          </cell>
        </row>
        <row r="1148">
          <cell r="A1148" t="str">
            <v>9028_SS_2</v>
          </cell>
          <cell r="B1148" t="str">
            <v>Adeguamento SS collegata allo sfioratore non conforme ID 4381</v>
          </cell>
          <cell r="C1148" t="str">
            <v>FOGNATURA</v>
          </cell>
          <cell r="D1148" t="str">
            <v>PADERNO DUGNANO</v>
          </cell>
          <cell r="E1148" t="str">
            <v>NEW</v>
          </cell>
          <cell r="F1148" t="str">
            <v>CAP AREA TECNICA</v>
          </cell>
          <cell r="G1148" t="str">
            <v>CAP AREA TECNICA</v>
          </cell>
          <cell r="H1148" t="str">
            <v>RETI FOGNATURA</v>
          </cell>
          <cell r="I1148" t="str">
            <v>VARGIU</v>
          </cell>
          <cell r="J1148" t="str">
            <v>M4b</v>
          </cell>
        </row>
        <row r="1149">
          <cell r="A1149" t="str">
            <v>9028_TRUC</v>
          </cell>
          <cell r="B1149" t="str">
            <v>interventi urgenti normalizzazione sfiori - agglomerato di TRUCCAZZANO</v>
          </cell>
          <cell r="C1149" t="str">
            <v>FOGNATURA</v>
          </cell>
          <cell r="D1149" t="str">
            <v>DEPURATORE DI TRUCCAZZANO D'ADDA</v>
          </cell>
          <cell r="E1149" t="str">
            <v>NEW</v>
          </cell>
          <cell r="F1149" t="str">
            <v>CAP AREA TECNICA</v>
          </cell>
          <cell r="G1149" t="str">
            <v>CAP AREA TECNICA</v>
          </cell>
          <cell r="H1149" t="str">
            <v>RETI FOGNATURA</v>
          </cell>
          <cell r="I1149" t="str">
            <v>VARGIU</v>
          </cell>
          <cell r="J1149" t="str">
            <v>M4b</v>
          </cell>
        </row>
        <row r="1150">
          <cell r="A1150" t="str">
            <v>9028_TSN_1</v>
          </cell>
          <cell r="B1150" t="str">
            <v>Adeguamento sfioratore conforme a RR 06/2019</v>
          </cell>
          <cell r="C1150" t="str">
            <v>FOGNATURA</v>
          </cell>
          <cell r="D1150" t="str">
            <v>TREZZANO SUL NAVIGLIO</v>
          </cell>
          <cell r="E1150" t="str">
            <v>NEW</v>
          </cell>
          <cell r="F1150" t="str">
            <v>CAP AREA TECNICA</v>
          </cell>
          <cell r="G1150" t="str">
            <v>CAP AREA TECNICA</v>
          </cell>
          <cell r="H1150" t="str">
            <v>RETI FOGNATURA</v>
          </cell>
          <cell r="I1150" t="str">
            <v>VARGIU (Labbadini)</v>
          </cell>
          <cell r="J1150" t="str">
            <v>M4b</v>
          </cell>
        </row>
        <row r="1151">
          <cell r="A1151" t="str">
            <v>9028_TSN_2</v>
          </cell>
          <cell r="B1151" t="str">
            <v>Adeguamento sfioratore conforme a RR 06/2019</v>
          </cell>
          <cell r="C1151" t="str">
            <v>FOGNATURA</v>
          </cell>
          <cell r="D1151" t="str">
            <v>TREZZANO SUL NAVIGLIO</v>
          </cell>
          <cell r="E1151" t="str">
            <v>NEW</v>
          </cell>
          <cell r="F1151" t="str">
            <v>CAP AREA TECNICA</v>
          </cell>
          <cell r="G1151" t="str">
            <v>CAP AREA TECNICA</v>
          </cell>
          <cell r="H1151" t="str">
            <v>RETI FOGNATURA</v>
          </cell>
          <cell r="I1151" t="str">
            <v>VARGIU (Labbadini)</v>
          </cell>
          <cell r="J1151" t="str">
            <v>M4b</v>
          </cell>
        </row>
        <row r="1152">
          <cell r="A1152" t="str">
            <v>9028_TURB</v>
          </cell>
          <cell r="B1152" t="str">
            <v>interventi urgenti normalizzazione sfiori - agglomerato di TURBIGO</v>
          </cell>
          <cell r="C1152" t="str">
            <v>FOGNATURA</v>
          </cell>
          <cell r="D1152" t="str">
            <v>DEPURATORE DI TURBIGO</v>
          </cell>
          <cell r="E1152" t="str">
            <v>NEW</v>
          </cell>
          <cell r="F1152" t="str">
            <v>CAP AREA TECNICA</v>
          </cell>
          <cell r="G1152" t="str">
            <v>CAP AREA TECNICA</v>
          </cell>
          <cell r="H1152" t="str">
            <v>RETI FOGNATURA</v>
          </cell>
          <cell r="I1152" t="str">
            <v>VARGIU</v>
          </cell>
          <cell r="J1152" t="str">
            <v>M4b</v>
          </cell>
        </row>
        <row r="1153">
          <cell r="A1153" t="str">
            <v>9028_VERN</v>
          </cell>
          <cell r="B1153" t="str">
            <v>interventi urgenti normalizzazione sfiori - agglomerato di VERNATE</v>
          </cell>
          <cell r="C1153" t="str">
            <v>FOGNATURA</v>
          </cell>
          <cell r="D1153" t="str">
            <v>DEPURATORE DI VERNATE</v>
          </cell>
          <cell r="E1153" t="str">
            <v>NEW</v>
          </cell>
          <cell r="F1153" t="str">
            <v>CAP AREA TECNICA</v>
          </cell>
          <cell r="G1153" t="str">
            <v>CAP AREA TECNICA</v>
          </cell>
          <cell r="H1153" t="str">
            <v>RETI FOGNATURA</v>
          </cell>
          <cell r="I1153" t="str">
            <v>VARGIU</v>
          </cell>
          <cell r="J1153" t="str">
            <v>M4b</v>
          </cell>
        </row>
        <row r="1154">
          <cell r="A1154" t="str">
            <v>9028_VIGN</v>
          </cell>
          <cell r="B1154" t="str">
            <v>interventi urgenti normalizzazione sfiori - agglomerato di TRUCCAZZANO</v>
          </cell>
          <cell r="C1154" t="str">
            <v>FOGNATURA</v>
          </cell>
          <cell r="D1154" t="str">
            <v>DEPURATORE DI TRUCCAZZANO</v>
          </cell>
          <cell r="E1154" t="str">
            <v>NEW</v>
          </cell>
          <cell r="F1154" t="str">
            <v>CAP AREA TECNICA</v>
          </cell>
          <cell r="G1154" t="str">
            <v>CAP AREA TECNICA</v>
          </cell>
          <cell r="H1154" t="str">
            <v>RETI FOGNATURA</v>
          </cell>
          <cell r="I1154" t="str">
            <v>VARGIU (Labbadini)</v>
          </cell>
          <cell r="J1154" t="str">
            <v>M4b</v>
          </cell>
        </row>
        <row r="1155">
          <cell r="A1155" t="str">
            <v>9031_ON_1</v>
          </cell>
          <cell r="B1155" t="str">
            <v>Realizzazione vasca di prima pioggia conforme al RR 6/2019 Corso Matteotti</v>
          </cell>
          <cell r="C1155" t="str">
            <v>FOGNATURA</v>
          </cell>
          <cell r="D1155" t="str">
            <v>CASTELLANZA</v>
          </cell>
          <cell r="E1155" t="str">
            <v>NEW</v>
          </cell>
          <cell r="F1155" t="str">
            <v>CAP AREA TECNICA</v>
          </cell>
          <cell r="G1155" t="str">
            <v>CAP AREA TECNICA</v>
          </cell>
          <cell r="H1155" t="str">
            <v>VASCHE VOLANO</v>
          </cell>
          <cell r="I1155" t="str">
            <v>VARGIU</v>
          </cell>
          <cell r="J1155" t="str">
            <v>M4b</v>
          </cell>
        </row>
        <row r="1156">
          <cell r="A1156" t="str">
            <v>9031_ON_2</v>
          </cell>
          <cell r="B1156" t="str">
            <v>Realizzazione vasca di prima pioggia conforme al RR 6/2019 Via Lampugnani</v>
          </cell>
          <cell r="C1156" t="str">
            <v>FOGNATURA</v>
          </cell>
          <cell r="D1156" t="str">
            <v>LEGNANO</v>
          </cell>
          <cell r="E1156" t="str">
            <v>NEW</v>
          </cell>
          <cell r="F1156" t="str">
            <v>CAP AREA TECNICA</v>
          </cell>
          <cell r="G1156" t="str">
            <v>CAP AREA TECNICA</v>
          </cell>
          <cell r="H1156" t="str">
            <v>VASCHE VOLANO</v>
          </cell>
          <cell r="I1156" t="str">
            <v>VARGIU</v>
          </cell>
          <cell r="J1156" t="str">
            <v>M4b</v>
          </cell>
        </row>
        <row r="1157">
          <cell r="A1157" t="str">
            <v>9031_ON_3</v>
          </cell>
          <cell r="B1157" t="str">
            <v>Realizzazione vasca di prima pioggia conforme al RR 6/2019 Via Dell'Acqua / Via per San Vittore Olona</v>
          </cell>
          <cell r="C1157" t="str">
            <v>FOGNATURA</v>
          </cell>
          <cell r="D1157" t="str">
            <v>LEGNANO</v>
          </cell>
          <cell r="E1157" t="str">
            <v>NEW</v>
          </cell>
          <cell r="F1157" t="str">
            <v>CAP AREA TECNICA</v>
          </cell>
          <cell r="G1157" t="str">
            <v>CAP AREA TECNICA</v>
          </cell>
          <cell r="H1157" t="str">
            <v>VASCHE VOLANO</v>
          </cell>
          <cell r="I1157" t="str">
            <v>VARGIU</v>
          </cell>
          <cell r="J1157" t="str">
            <v>M4b</v>
          </cell>
        </row>
        <row r="1158">
          <cell r="A1158" t="str">
            <v>9031_ON_4</v>
          </cell>
          <cell r="B1158" t="str">
            <v>Realizzazione vasca di prima pioggia conforme al RR 6/2019  Via Toselli</v>
          </cell>
          <cell r="C1158" t="str">
            <v>FOGNATURA</v>
          </cell>
          <cell r="D1158" t="str">
            <v>LEGNANO</v>
          </cell>
          <cell r="E1158" t="str">
            <v>NEW</v>
          </cell>
          <cell r="F1158" t="str">
            <v>CAP AREA TECNICA</v>
          </cell>
          <cell r="G1158" t="str">
            <v>CAP AREA TECNICA</v>
          </cell>
          <cell r="H1158" t="str">
            <v>VASCHE VOLANO</v>
          </cell>
          <cell r="I1158" t="str">
            <v>VARGIU</v>
          </cell>
          <cell r="J1158" t="str">
            <v>M4b</v>
          </cell>
        </row>
        <row r="1159">
          <cell r="A1159" t="str">
            <v>9031_ON_5</v>
          </cell>
          <cell r="B1159" t="str">
            <v>Adeguamento Vasca disperdente di via Pastrengo Via Pastrengo</v>
          </cell>
          <cell r="C1159" t="str">
            <v>FOGNATURA</v>
          </cell>
          <cell r="D1159" t="str">
            <v>CERRO MAGGIORE</v>
          </cell>
          <cell r="E1159" t="str">
            <v>NEW</v>
          </cell>
          <cell r="F1159" t="str">
            <v>CAP AREA TECNICA</v>
          </cell>
          <cell r="G1159" t="str">
            <v>CAP AREA TECNICA</v>
          </cell>
          <cell r="H1159" t="str">
            <v>VASCHE VOLANO</v>
          </cell>
          <cell r="I1159" t="str">
            <v>VARGIU</v>
          </cell>
          <cell r="J1159" t="str">
            <v>M4b</v>
          </cell>
        </row>
        <row r="1160">
          <cell r="A1160" t="str">
            <v>9031_OS_1</v>
          </cell>
          <cell r="B1160" t="str">
            <v>Realizzazione vasca di prima pioggia conforme al RR 6/2019</v>
          </cell>
          <cell r="C1160" t="str">
            <v>FOGNATURA</v>
          </cell>
          <cell r="D1160" t="str">
            <v>NERVIANO</v>
          </cell>
          <cell r="E1160" t="str">
            <v>NEW</v>
          </cell>
          <cell r="F1160" t="str">
            <v>CAP AREA TECNICA</v>
          </cell>
          <cell r="G1160" t="str">
            <v>CAP AREA TECNICA</v>
          </cell>
          <cell r="H1160" t="str">
            <v>VASCHE VOLANO</v>
          </cell>
          <cell r="I1160" t="str">
            <v>VARGIU</v>
          </cell>
          <cell r="J1160" t="str">
            <v>M4b</v>
          </cell>
        </row>
        <row r="1161">
          <cell r="A1161" t="str">
            <v>9031_OS_2</v>
          </cell>
          <cell r="B1161" t="str">
            <v>Realizzazione vasca di prima pioggia conforme al RR 6/2019</v>
          </cell>
          <cell r="C1161" t="str">
            <v>FOGNATURA</v>
          </cell>
          <cell r="D1161" t="str">
            <v>NERVIANO</v>
          </cell>
          <cell r="E1161" t="str">
            <v>NEW</v>
          </cell>
          <cell r="F1161" t="str">
            <v>CAP AREA TECNICA</v>
          </cell>
          <cell r="G1161" t="str">
            <v>CAP AREA TECNICA</v>
          </cell>
          <cell r="H1161" t="str">
            <v>VASCHE VOLANO</v>
          </cell>
          <cell r="I1161" t="str">
            <v>VARGIU</v>
          </cell>
          <cell r="J1161" t="str">
            <v>M4b</v>
          </cell>
        </row>
        <row r="1162">
          <cell r="A1162" t="str">
            <v>9031_OS_3</v>
          </cell>
          <cell r="B1162" t="str">
            <v>Realizzazione vasca di laminazione</v>
          </cell>
          <cell r="C1162" t="str">
            <v>FOGNATURA</v>
          </cell>
          <cell r="D1162" t="str">
            <v>PREGNANA MILANESE</v>
          </cell>
          <cell r="E1162" t="str">
            <v>NEW</v>
          </cell>
          <cell r="F1162" t="str">
            <v>CAP AREA TECNICA</v>
          </cell>
          <cell r="G1162" t="str">
            <v>CAP AREA TECNICA</v>
          </cell>
          <cell r="H1162" t="str">
            <v>VASCHE VOLANO</v>
          </cell>
          <cell r="I1162" t="str">
            <v>VARGIU</v>
          </cell>
          <cell r="J1162" t="str">
            <v>M4b</v>
          </cell>
        </row>
        <row r="1163">
          <cell r="A1163" t="str">
            <v>9031_ROB</v>
          </cell>
          <cell r="B1163" t="str">
            <v>Adeguamento e/o potenziamento vasche di volanizzazione al servizio di infrastrutture fognarie - agglomerato ROBECCO SUL NAVIGLIO</v>
          </cell>
          <cell r="C1163" t="str">
            <v>FOGNATURA</v>
          </cell>
          <cell r="D1163" t="str">
            <v>DEPURATORE DI ROBECCO SUL NAVIGLIO</v>
          </cell>
          <cell r="E1163" t="str">
            <v>NEW</v>
          </cell>
          <cell r="F1163" t="str">
            <v>CAP AREA TECNICA</v>
          </cell>
          <cell r="G1163" t="str">
            <v>CAP AREA TECNICA</v>
          </cell>
          <cell r="H1163" t="str">
            <v>VASCHE VOLANO</v>
          </cell>
          <cell r="I1163" t="str">
            <v>VARGIU</v>
          </cell>
          <cell r="J1163" t="str">
            <v>M4b</v>
          </cell>
        </row>
        <row r="1164">
          <cell r="A1164" t="str">
            <v>9031_SS</v>
          </cell>
          <cell r="B1164" t="str">
            <v>Adeguamento e/o potenziamento vasche di volanizzazione al servizio di infrastrutture fognarie - agglomerato SEVESO SUD</v>
          </cell>
          <cell r="C1164" t="str">
            <v>FOGNATURA</v>
          </cell>
          <cell r="D1164" t="str">
            <v>DEPURATORE DI BRESSO</v>
          </cell>
          <cell r="E1164" t="str">
            <v>NEW</v>
          </cell>
          <cell r="F1164" t="str">
            <v>CAP AREA TECNICA</v>
          </cell>
          <cell r="G1164" t="str">
            <v>CAP AREA TECNICA</v>
          </cell>
          <cell r="H1164" t="str">
            <v>VASCHE VOLANO</v>
          </cell>
          <cell r="I1164" t="str">
            <v>VARGIU</v>
          </cell>
          <cell r="J1164" t="str">
            <v>M4b</v>
          </cell>
        </row>
        <row r="1165">
          <cell r="A1165" t="str">
            <v>9031_AMI_TER_4</v>
          </cell>
          <cell r="B1165" t="str">
            <v>Rifacimento della fognatura di Via Virgiliana</v>
          </cell>
          <cell r="C1165" t="str">
            <v>FOGNATURA</v>
          </cell>
          <cell r="D1165" t="str">
            <v>TURBIGO</v>
          </cell>
          <cell r="E1165" t="str">
            <v>NEW</v>
          </cell>
          <cell r="F1165" t="str">
            <v>CAP AREA TECNICA</v>
          </cell>
          <cell r="G1165" t="str">
            <v>CAP AREA TECNICA</v>
          </cell>
          <cell r="H1165" t="str">
            <v>RETI FOGNATURA</v>
          </cell>
          <cell r="I1165" t="str">
            <v>VARGIU (Labbadini)</v>
          </cell>
          <cell r="J1165" t="str">
            <v>M4a</v>
          </cell>
        </row>
        <row r="1166">
          <cell r="A1166" t="str">
            <v>9293_AMI_1_CASS</v>
          </cell>
          <cell r="B1166" t="str">
            <v>Potenziamento reti fognarie - Agglomerato di CASSANO D'ADDA</v>
          </cell>
          <cell r="C1166" t="str">
            <v>FOGNATURA</v>
          </cell>
          <cell r="D1166" t="str">
            <v>TREZZO SULL'ADDA</v>
          </cell>
          <cell r="E1166" t="str">
            <v>NEW</v>
          </cell>
          <cell r="F1166" t="str">
            <v>CAP AREA TECNICA</v>
          </cell>
          <cell r="G1166" t="str">
            <v>CAP AREA TECNICA</v>
          </cell>
          <cell r="H1166" t="str">
            <v>RETI FOGNATURA</v>
          </cell>
          <cell r="I1166" t="str">
            <v>VARGIU (Labbadini)</v>
          </cell>
          <cell r="J1166" t="str">
            <v>M4a</v>
          </cell>
        </row>
        <row r="1167">
          <cell r="A1167" t="str">
            <v>9293_AMI_1_ON_2</v>
          </cell>
          <cell r="B1167" t="str">
            <v>Piano di potenziamento servizio fognatura</v>
          </cell>
          <cell r="C1167" t="str">
            <v>FOGNATURA</v>
          </cell>
          <cell r="D1167" t="str">
            <v>SAN GIORGIO SU LEGNANO</v>
          </cell>
          <cell r="E1167" t="str">
            <v>NEW</v>
          </cell>
          <cell r="F1167" t="str">
            <v>CAP AREA TECNICA</v>
          </cell>
          <cell r="G1167" t="str">
            <v>CAP AREA TECNICA</v>
          </cell>
          <cell r="H1167" t="str">
            <v>RETI FOGNATURA</v>
          </cell>
          <cell r="I1167" t="str">
            <v>VARGIU (Labbadini)</v>
          </cell>
          <cell r="J1167" t="str">
            <v>M4a</v>
          </cell>
        </row>
        <row r="1168">
          <cell r="A1168" t="str">
            <v>9293_AMI_1_OS_1</v>
          </cell>
          <cell r="B1168" t="str">
            <v>Piano Potenziamento Servizio Fognatura</v>
          </cell>
          <cell r="C1168" t="str">
            <v>FOGNATURA</v>
          </cell>
          <cell r="D1168" t="str">
            <v>PARABIAGO</v>
          </cell>
          <cell r="E1168" t="str">
            <v>NEW</v>
          </cell>
          <cell r="F1168" t="str">
            <v>CAP AREA TECNICA</v>
          </cell>
          <cell r="G1168" t="str">
            <v>CAP AREA TECNICA</v>
          </cell>
          <cell r="H1168" t="str">
            <v>RETI FOGNATURA</v>
          </cell>
          <cell r="I1168" t="str">
            <v>VARGIU (Labbadini)</v>
          </cell>
          <cell r="J1168" t="str">
            <v>M4a</v>
          </cell>
        </row>
        <row r="1169">
          <cell r="A1169" t="str">
            <v>9293_AMI_1_OS_2</v>
          </cell>
          <cell r="B1169" t="str">
            <v>Piano Potenziamento Servizio Fognatura</v>
          </cell>
          <cell r="C1169" t="str">
            <v>FOGNATURA</v>
          </cell>
          <cell r="D1169" t="str">
            <v>POGLIANO MILANESE</v>
          </cell>
          <cell r="E1169" t="str">
            <v>NEW</v>
          </cell>
          <cell r="F1169" t="str">
            <v>CAP AREA TECNICA</v>
          </cell>
          <cell r="G1169" t="str">
            <v>CAP AREA TECNICA</v>
          </cell>
          <cell r="H1169" t="str">
            <v>RETI FOGNATURA</v>
          </cell>
          <cell r="I1169" t="str">
            <v>VARGIU (Labbadini)</v>
          </cell>
          <cell r="J1169" t="str">
            <v>M4a</v>
          </cell>
        </row>
        <row r="1170">
          <cell r="A1170" t="str">
            <v>9293_AMI_1_ROB_2</v>
          </cell>
          <cell r="B1170" t="str">
            <v>Piano di potenziamento servizio fognatura</v>
          </cell>
          <cell r="C1170" t="str">
            <v>FOGNATURA</v>
          </cell>
          <cell r="D1170" t="str">
            <v>BUSTO GAROLFO</v>
          </cell>
          <cell r="E1170" t="str">
            <v>NEW</v>
          </cell>
          <cell r="F1170" t="str">
            <v>CAP AREA TECNICA</v>
          </cell>
          <cell r="G1170" t="str">
            <v>CAP AREA TECNICA</v>
          </cell>
          <cell r="H1170" t="str">
            <v>RETI FOGNATURA</v>
          </cell>
          <cell r="I1170" t="str">
            <v>VARGIU (Labbadini)</v>
          </cell>
          <cell r="J1170" t="str">
            <v>M4a</v>
          </cell>
        </row>
        <row r="1171">
          <cell r="A1171" t="str">
            <v>9293_AMI_1_ROB_4</v>
          </cell>
          <cell r="B1171" t="str">
            <v>Piano di potenziamento servizio fognatura</v>
          </cell>
          <cell r="C1171" t="str">
            <v>FOGNATURA</v>
          </cell>
          <cell r="D1171" t="str">
            <v>ROBECCO SUL NAVIGLIO</v>
          </cell>
          <cell r="E1171" t="str">
            <v>NEW</v>
          </cell>
          <cell r="F1171" t="str">
            <v>CAP AREA TECNICA</v>
          </cell>
          <cell r="G1171" t="str">
            <v>CAP AREA TECNICA</v>
          </cell>
          <cell r="H1171" t="str">
            <v>RETI FOGNATURA</v>
          </cell>
          <cell r="I1171" t="str">
            <v>VARGIU (Labbadini)</v>
          </cell>
          <cell r="J1171" t="str">
            <v>M4a</v>
          </cell>
        </row>
        <row r="1172">
          <cell r="A1172" t="str">
            <v>9293_AMI_1_ROB_7</v>
          </cell>
          <cell r="B1172" t="str">
            <v>9293_7-Piano Potenziamento Servizio Fognatura</v>
          </cell>
          <cell r="C1172" t="str">
            <v>FOGNATURA</v>
          </cell>
          <cell r="D1172" t="str">
            <v>BOFFALORA SOPRA TICINO</v>
          </cell>
          <cell r="E1172" t="str">
            <v>NEW</v>
          </cell>
          <cell r="F1172" t="str">
            <v>CAP AREA TECNICA</v>
          </cell>
          <cell r="G1172" t="str">
            <v>CAP AREA TECNICA</v>
          </cell>
          <cell r="H1172" t="str">
            <v>RETI FOGNATURA</v>
          </cell>
          <cell r="I1172" t="str">
            <v>VARGIU (Labbadini)</v>
          </cell>
          <cell r="J1172" t="str">
            <v>M4a</v>
          </cell>
        </row>
        <row r="1173">
          <cell r="A1173" t="str">
            <v>6969_6_1</v>
          </cell>
          <cell r="B1173" t="str">
            <v>Realizzazione vasca di prima pioggia conforme al RR 6/2019</v>
          </cell>
          <cell r="C1173" t="str">
            <v>FOGNATURA</v>
          </cell>
          <cell r="D1173" t="str">
            <v>VITTUONE</v>
          </cell>
          <cell r="E1173" t="str">
            <v>NEW</v>
          </cell>
          <cell r="F1173" t="str">
            <v>CAP AREA TECNICA</v>
          </cell>
          <cell r="G1173" t="str">
            <v>CAP AREA TECNICA</v>
          </cell>
          <cell r="H1173" t="str">
            <v>VASCHE VOLANO</v>
          </cell>
          <cell r="I1173" t="str">
            <v>VARGIU</v>
          </cell>
          <cell r="J1173" t="str">
            <v>M4b</v>
          </cell>
        </row>
        <row r="1174">
          <cell r="A1174" t="str">
            <v>9535_ASS_1</v>
          </cell>
          <cell r="B1174" t="str">
            <v>Realizzazione vasca di prima pioggia conforme al RR 6/2019</v>
          </cell>
          <cell r="C1174" t="str">
            <v>FOGNATURA</v>
          </cell>
          <cell r="D1174" t="str">
            <v>CORSICO</v>
          </cell>
          <cell r="E1174" t="str">
            <v>NEW</v>
          </cell>
          <cell r="F1174" t="str">
            <v>CAP AREA TECNICA</v>
          </cell>
          <cell r="G1174" t="str">
            <v>CAP AREA TECNICA</v>
          </cell>
          <cell r="H1174" t="str">
            <v>VASCHE VOLANO</v>
          </cell>
          <cell r="I1174" t="str">
            <v>VARGIU</v>
          </cell>
          <cell r="J1174" t="str">
            <v>M4b</v>
          </cell>
        </row>
        <row r="1175">
          <cell r="A1175" t="str">
            <v>9535_ASS_2</v>
          </cell>
          <cell r="B1175" t="str">
            <v>Realizzazione vasca di prima pioggia conforme al RR 6/2019</v>
          </cell>
          <cell r="C1175" t="str">
            <v>FOGNATURA</v>
          </cell>
          <cell r="D1175" t="str">
            <v>CORSICO</v>
          </cell>
          <cell r="E1175" t="str">
            <v>NEW</v>
          </cell>
          <cell r="F1175" t="str">
            <v>CAP AREA TECNICA</v>
          </cell>
          <cell r="G1175" t="str">
            <v>CAP AREA TECNICA</v>
          </cell>
          <cell r="H1175" t="str">
            <v>VASCHE VOLANO</v>
          </cell>
          <cell r="I1175" t="str">
            <v>VARGIU</v>
          </cell>
          <cell r="J1175" t="str">
            <v>M4b</v>
          </cell>
        </row>
        <row r="1176">
          <cell r="A1176" t="str">
            <v>9535_ASS_3</v>
          </cell>
          <cell r="B1176" t="str">
            <v>Adeguamento vasca di prima pioggia conformemente a RR 06/2019</v>
          </cell>
          <cell r="C1176" t="str">
            <v>FOGNATURA</v>
          </cell>
          <cell r="D1176" t="str">
            <v>CORSICO</v>
          </cell>
          <cell r="E1176" t="str">
            <v>NEW</v>
          </cell>
          <cell r="F1176" t="str">
            <v>CAP AREA TECNICA</v>
          </cell>
          <cell r="G1176" t="str">
            <v>CAP AREA TECNICA</v>
          </cell>
          <cell r="H1176" t="str">
            <v>VASCHE VOLANO</v>
          </cell>
          <cell r="I1176" t="str">
            <v>VARGIU</v>
          </cell>
          <cell r="J1176" t="str">
            <v>M4b</v>
          </cell>
        </row>
        <row r="1177">
          <cell r="A1177" t="str">
            <v>9535_ASS_4</v>
          </cell>
          <cell r="B1177" t="str">
            <v>Adeguamento vasca di prima pioggia conformemente a RR 06/2019</v>
          </cell>
          <cell r="C1177" t="str">
            <v>FOGNATURA</v>
          </cell>
          <cell r="D1177" t="str">
            <v>CORSICO</v>
          </cell>
          <cell r="E1177" t="str">
            <v>NEW</v>
          </cell>
          <cell r="F1177" t="str">
            <v>CAP AREA TECNICA</v>
          </cell>
          <cell r="G1177" t="str">
            <v>CAP AREA TECNICA</v>
          </cell>
          <cell r="H1177" t="str">
            <v>VASCHE VOLANO</v>
          </cell>
          <cell r="I1177" t="str">
            <v>VARGIU</v>
          </cell>
          <cell r="J1177" t="str">
            <v>M4b</v>
          </cell>
        </row>
        <row r="1178">
          <cell r="A1178" t="str">
            <v>9535_ASS_5</v>
          </cell>
          <cell r="B1178" t="str">
            <v>Realizzazione vasca di prima pioggia conforme al RR 6/2019</v>
          </cell>
          <cell r="C1178" t="str">
            <v>FOGNATURA</v>
          </cell>
          <cell r="D1178" t="str">
            <v>BUCCINASCO</v>
          </cell>
          <cell r="E1178" t="str">
            <v>NEW</v>
          </cell>
          <cell r="F1178" t="str">
            <v>CAP AREA TECNICA</v>
          </cell>
          <cell r="G1178" t="str">
            <v>CAP AREA TECNICA</v>
          </cell>
          <cell r="H1178" t="str">
            <v>VASCHE VOLANO</v>
          </cell>
          <cell r="I1178" t="str">
            <v>VARGIU</v>
          </cell>
          <cell r="J1178" t="str">
            <v>M4b</v>
          </cell>
        </row>
        <row r="1179">
          <cell r="A1179" t="str">
            <v>9535_ASS_6</v>
          </cell>
          <cell r="B1179" t="str">
            <v>Realizzazione vasca di prima pioggia conforme al RR 6/2019</v>
          </cell>
          <cell r="C1179" t="str">
            <v>FOGNATURA</v>
          </cell>
          <cell r="D1179" t="str">
            <v>ASSAGO</v>
          </cell>
          <cell r="E1179" t="str">
            <v>NEW</v>
          </cell>
          <cell r="F1179" t="str">
            <v>CAP AREA TECNICA</v>
          </cell>
          <cell r="G1179" t="str">
            <v>CAP AREA TECNICA</v>
          </cell>
          <cell r="H1179" t="str">
            <v>VASCHE VOLANO</v>
          </cell>
          <cell r="I1179" t="str">
            <v>VARGIU</v>
          </cell>
          <cell r="J1179" t="str">
            <v>M4b</v>
          </cell>
        </row>
        <row r="1180">
          <cell r="A1180" t="str">
            <v>9535_ASS_7</v>
          </cell>
          <cell r="B1180" t="str">
            <v>Realizzazione vasca di prima pioggia conforme al RR 6/2019</v>
          </cell>
          <cell r="C1180" t="str">
            <v>FOGNATURA</v>
          </cell>
          <cell r="D1180" t="str">
            <v>ASSAGO</v>
          </cell>
          <cell r="E1180" t="str">
            <v>NEW</v>
          </cell>
          <cell r="F1180" t="str">
            <v>CAP AREA TECNICA</v>
          </cell>
          <cell r="G1180" t="str">
            <v>CAP AREA TECNICA</v>
          </cell>
          <cell r="H1180" t="str">
            <v>VASCHE VOLANO</v>
          </cell>
          <cell r="I1180" t="str">
            <v>VARGIU</v>
          </cell>
          <cell r="J1180" t="str">
            <v>M4b</v>
          </cell>
        </row>
        <row r="1181">
          <cell r="A1181" t="str">
            <v>9535_DRES</v>
          </cell>
          <cell r="B1181" t="str">
            <v>Interventi di volanizzazione da piani di riassetto di cui al RR 6/2019 - Agglomerato DRESANO</v>
          </cell>
          <cell r="C1181" t="str">
            <v>FOGNATURA</v>
          </cell>
          <cell r="D1181" t="str">
            <v>DEPURATORE DI DRESANO</v>
          </cell>
          <cell r="E1181" t="str">
            <v>NEW</v>
          </cell>
          <cell r="F1181" t="str">
            <v>CAP AREA TECNICA</v>
          </cell>
          <cell r="G1181" t="str">
            <v>CAP AREA TECNICA</v>
          </cell>
          <cell r="H1181" t="str">
            <v>VASCHE VOLANO</v>
          </cell>
          <cell r="I1181" t="str">
            <v>VARGIU</v>
          </cell>
          <cell r="J1181" t="str">
            <v>M4b</v>
          </cell>
        </row>
        <row r="1182">
          <cell r="A1182" t="str">
            <v>9535_LT_1</v>
          </cell>
          <cell r="B1182" t="str">
            <v>Adeguamento vasca di prima pioggia conformemente a RR 06/2019</v>
          </cell>
          <cell r="C1182" t="str">
            <v>FOGNATURA</v>
          </cell>
          <cell r="D1182" t="str">
            <v>PIEVE EMANUELE</v>
          </cell>
          <cell r="E1182" t="str">
            <v>NEW</v>
          </cell>
          <cell r="F1182" t="str">
            <v>CAP AREA TECNICA</v>
          </cell>
          <cell r="G1182" t="str">
            <v>CAP AREA TECNICA</v>
          </cell>
          <cell r="H1182" t="str">
            <v>VASCHE VOLANO</v>
          </cell>
          <cell r="I1182" t="str">
            <v>VARGIU</v>
          </cell>
          <cell r="J1182" t="str">
            <v>M4b</v>
          </cell>
        </row>
        <row r="1183">
          <cell r="A1183" t="str">
            <v>9535_LT_2</v>
          </cell>
          <cell r="B1183" t="str">
            <v>Realizzazione vasca di prima pioggia conforme al RR 6/2019</v>
          </cell>
          <cell r="C1183" t="str">
            <v>FOGNATURA</v>
          </cell>
          <cell r="D1183" t="str">
            <v>PIEVE EMANUELE</v>
          </cell>
          <cell r="E1183" t="str">
            <v>NEW</v>
          </cell>
          <cell r="F1183" t="str">
            <v>CAP AREA TECNICA</v>
          </cell>
          <cell r="G1183" t="str">
            <v>CAP AREA TECNICA</v>
          </cell>
          <cell r="H1183" t="str">
            <v>VASCHE VOLANO</v>
          </cell>
          <cell r="I1183" t="str">
            <v>VARGIU</v>
          </cell>
          <cell r="J1183" t="str">
            <v>M4b</v>
          </cell>
        </row>
        <row r="1184">
          <cell r="A1184" t="str">
            <v>9535_LT_3</v>
          </cell>
          <cell r="B1184" t="str">
            <v>Realizzazione vasca di prima pioggia conforme al RR 6/2019</v>
          </cell>
          <cell r="C1184" t="str">
            <v>FOGNATURA</v>
          </cell>
          <cell r="D1184" t="str">
            <v>PIEVE EMANUELE</v>
          </cell>
          <cell r="E1184" t="str">
            <v>NEW</v>
          </cell>
          <cell r="F1184" t="str">
            <v>CAP AREA TECNICA</v>
          </cell>
          <cell r="G1184" t="str">
            <v>CAP AREA TECNICA</v>
          </cell>
          <cell r="H1184" t="str">
            <v>VASCHE VOLANO</v>
          </cell>
          <cell r="I1184" t="str">
            <v>VARGIU</v>
          </cell>
          <cell r="J1184" t="str">
            <v>M4b</v>
          </cell>
        </row>
        <row r="1185">
          <cell r="A1185" t="str">
            <v>9535_ON_1</v>
          </cell>
          <cell r="B1185" t="str">
            <v>Realizzazione vasca di prima pioggia conforme al RR 6/2019</v>
          </cell>
          <cell r="C1185" t="str">
            <v>FOGNATURA</v>
          </cell>
          <cell r="D1185" t="str">
            <v>LEGNANO</v>
          </cell>
          <cell r="E1185" t="str">
            <v>NEW</v>
          </cell>
          <cell r="F1185" t="str">
            <v>CAP AREA TECNICA</v>
          </cell>
          <cell r="G1185" t="str">
            <v>CAP AREA TECNICA</v>
          </cell>
          <cell r="H1185" t="str">
            <v>VASCHE VOLANO</v>
          </cell>
          <cell r="I1185" t="str">
            <v>VARGIU</v>
          </cell>
          <cell r="J1185" t="str">
            <v>M4b</v>
          </cell>
        </row>
        <row r="1186">
          <cell r="A1186" t="str">
            <v>9535_ON_2</v>
          </cell>
          <cell r="B1186" t="str">
            <v>Adeguamento vasca di prima pioggia conformemente a RR 06/2019</v>
          </cell>
          <cell r="C1186" t="str">
            <v>FOGNATURA</v>
          </cell>
          <cell r="D1186" t="str">
            <v>CERRO MAGGIORE</v>
          </cell>
          <cell r="E1186" t="str">
            <v>NEW</v>
          </cell>
          <cell r="F1186" t="str">
            <v>CAP AREA TECNICA</v>
          </cell>
          <cell r="G1186" t="str">
            <v>CAP AREA TECNICA</v>
          </cell>
          <cell r="H1186" t="str">
            <v>VASCHE VOLANO</v>
          </cell>
          <cell r="I1186" t="str">
            <v>VARGIU</v>
          </cell>
          <cell r="J1186" t="str">
            <v>M4b</v>
          </cell>
        </row>
        <row r="1187">
          <cell r="A1187" t="str">
            <v>9535_ROB</v>
          </cell>
          <cell r="B1187" t="str">
            <v>Interventi di volanizzazione da piani di riassetto di cui al RR 6/2019 - Agglomerato ROBECCO SUL NAVIGLIO</v>
          </cell>
          <cell r="C1187" t="str">
            <v>FOGNATURA</v>
          </cell>
          <cell r="D1187" t="str">
            <v>DEPURATORE DI ROBECCO SUL NAVIGLIO</v>
          </cell>
          <cell r="E1187" t="str">
            <v>NEW</v>
          </cell>
          <cell r="F1187" t="str">
            <v>CAP AREA TECNICA</v>
          </cell>
          <cell r="G1187" t="str">
            <v>CAP AREA TECNICA</v>
          </cell>
          <cell r="H1187" t="str">
            <v>VASCHE VOLANO</v>
          </cell>
          <cell r="I1187" t="str">
            <v>VARGIU</v>
          </cell>
          <cell r="J1187" t="str">
            <v>M4b</v>
          </cell>
        </row>
        <row r="1188">
          <cell r="A1188" t="str">
            <v>9535_ROZ_1</v>
          </cell>
          <cell r="B1188" t="str">
            <v>Realizzazione vasca di prima pioggia conforme al RR 6/2019</v>
          </cell>
          <cell r="C1188" t="str">
            <v>FOGNATURA</v>
          </cell>
          <cell r="D1188" t="str">
            <v>ROZZANO</v>
          </cell>
          <cell r="E1188" t="str">
            <v>NEW</v>
          </cell>
          <cell r="F1188" t="str">
            <v>CAP AREA TECNICA</v>
          </cell>
          <cell r="G1188" t="str">
            <v>CAP AREA TECNICA</v>
          </cell>
          <cell r="H1188" t="str">
            <v>VASCHE VOLANO</v>
          </cell>
          <cell r="I1188" t="str">
            <v>VARGIU</v>
          </cell>
          <cell r="J1188" t="str">
            <v>M4b</v>
          </cell>
        </row>
        <row r="1189">
          <cell r="A1189" t="str">
            <v>9535_ROZ_2</v>
          </cell>
          <cell r="B1189" t="str">
            <v>Realizzazione vasca di prima pioggia conforme al RR 6/2019</v>
          </cell>
          <cell r="C1189" t="str">
            <v>FOGNATURA</v>
          </cell>
          <cell r="D1189" t="str">
            <v>ROZZANO</v>
          </cell>
          <cell r="E1189" t="str">
            <v>NEW</v>
          </cell>
          <cell r="F1189" t="str">
            <v>CAP AREA TECNICA</v>
          </cell>
          <cell r="G1189" t="str">
            <v>CAP AREA TECNICA</v>
          </cell>
          <cell r="H1189" t="str">
            <v>VASCHE VOLANO</v>
          </cell>
          <cell r="I1189" t="str">
            <v>VARGIU</v>
          </cell>
          <cell r="J1189" t="str">
            <v>M4b</v>
          </cell>
        </row>
        <row r="1190">
          <cell r="A1190" t="str">
            <v>9535_SETT</v>
          </cell>
          <cell r="B1190" t="str">
            <v>Interventi di volanizzazione da piani di riassetto di cui al RR 6/2019 - Agglomerato SETTALA</v>
          </cell>
          <cell r="C1190" t="str">
            <v>FOGNATURA</v>
          </cell>
          <cell r="D1190" t="str">
            <v>DEPURATORE DI SETTALA</v>
          </cell>
          <cell r="E1190" t="str">
            <v>NEW</v>
          </cell>
          <cell r="F1190" t="str">
            <v>CAP AREA TECNICA</v>
          </cell>
          <cell r="G1190" t="str">
            <v>CAP AREA TECNICA</v>
          </cell>
          <cell r="H1190" t="str">
            <v>VASCHE VOLANO</v>
          </cell>
          <cell r="I1190" t="str">
            <v>VARGIU</v>
          </cell>
          <cell r="J1190" t="str">
            <v>M4b</v>
          </cell>
        </row>
        <row r="1191">
          <cell r="A1191" t="str">
            <v>9535_SGE</v>
          </cell>
          <cell r="B1191" t="str">
            <v>Interventi di volanizzazione da piani di riassetto di cui al RR 6/2019 - Agglomerato SAN GIULIANO EST</v>
          </cell>
          <cell r="C1191" t="str">
            <v>FOGNATURA</v>
          </cell>
          <cell r="D1191" t="str">
            <v>DEPURATORE DI SAN GIULIANO EST</v>
          </cell>
          <cell r="E1191" t="str">
            <v>NEW</v>
          </cell>
          <cell r="F1191" t="str">
            <v>CAP AREA TECNICA</v>
          </cell>
          <cell r="G1191" t="str">
            <v>CAP AREA TECNICA</v>
          </cell>
          <cell r="H1191" t="str">
            <v>VASCHE VOLANO</v>
          </cell>
          <cell r="I1191" t="str">
            <v>VARGIU</v>
          </cell>
          <cell r="J1191" t="str">
            <v>M4b</v>
          </cell>
        </row>
        <row r="1192">
          <cell r="A1192" t="str">
            <v>9535_SS_1</v>
          </cell>
          <cell r="B1192" t="str">
            <v>Realizzazione vasca di prima pioggia conforme al RR 6/2019</v>
          </cell>
          <cell r="C1192" t="str">
            <v>FOGNATURA</v>
          </cell>
          <cell r="D1192" t="str">
            <v>BRESSO</v>
          </cell>
          <cell r="E1192" t="str">
            <v>NEW</v>
          </cell>
          <cell r="F1192" t="str">
            <v>CAP AREA TECNICA</v>
          </cell>
          <cell r="G1192" t="str">
            <v>CAP AREA TECNICA</v>
          </cell>
          <cell r="H1192" t="str">
            <v>VASCHE VOLANO</v>
          </cell>
          <cell r="I1192" t="str">
            <v>VARGIU</v>
          </cell>
          <cell r="J1192" t="str">
            <v>M4b</v>
          </cell>
        </row>
        <row r="1193">
          <cell r="A1193" t="str">
            <v>9535_SS_2</v>
          </cell>
          <cell r="B1193" t="str">
            <v>Realizzazione vasca di prima pioggia conforme al RR 6/2019</v>
          </cell>
          <cell r="C1193" t="str">
            <v>FOGNATURA</v>
          </cell>
          <cell r="D1193" t="str">
            <v>BRESSO</v>
          </cell>
          <cell r="E1193" t="str">
            <v>NEW</v>
          </cell>
          <cell r="F1193" t="str">
            <v>CAP AREA TECNICA</v>
          </cell>
          <cell r="G1193" t="str">
            <v>CAP AREA TECNICA</v>
          </cell>
          <cell r="H1193" t="str">
            <v>VASCHE VOLANO</v>
          </cell>
          <cell r="I1193" t="str">
            <v>VARGIU</v>
          </cell>
          <cell r="J1193" t="str">
            <v>M4b</v>
          </cell>
        </row>
        <row r="1194">
          <cell r="A1194" t="str">
            <v>9535_SS_3</v>
          </cell>
          <cell r="B1194" t="str">
            <v>Realizzazione vasca di prima pioggia conforme al RR 6/2019</v>
          </cell>
          <cell r="C1194" t="str">
            <v>FOGNATURA</v>
          </cell>
          <cell r="D1194" t="str">
            <v>CORMANO</v>
          </cell>
          <cell r="E1194" t="str">
            <v>NEW</v>
          </cell>
          <cell r="F1194" t="str">
            <v>CAP AREA TECNICA</v>
          </cell>
          <cell r="G1194" t="str">
            <v>CAP AREA TECNICA</v>
          </cell>
          <cell r="H1194" t="str">
            <v>VASCHE VOLANO</v>
          </cell>
          <cell r="I1194" t="str">
            <v>VARGIU</v>
          </cell>
          <cell r="J1194" t="str">
            <v>M4b</v>
          </cell>
        </row>
        <row r="1195">
          <cell r="A1195" t="str">
            <v>9535_SS_4</v>
          </cell>
          <cell r="B1195" t="str">
            <v>Realizzazione vasca di prima pioggia conforme al RR 6/2019</v>
          </cell>
          <cell r="C1195" t="str">
            <v>FOGNATURA</v>
          </cell>
          <cell r="D1195" t="str">
            <v>CUSANO MILANINO</v>
          </cell>
          <cell r="E1195" t="str">
            <v>NEW</v>
          </cell>
          <cell r="F1195" t="str">
            <v>CAP AREA TECNICA</v>
          </cell>
          <cell r="G1195" t="str">
            <v>CAP AREA TECNICA</v>
          </cell>
          <cell r="H1195" t="str">
            <v>VASCHE VOLANO</v>
          </cell>
          <cell r="I1195" t="str">
            <v>VARGIU</v>
          </cell>
          <cell r="J1195" t="str">
            <v>M4b</v>
          </cell>
        </row>
        <row r="1196">
          <cell r="A1196" t="str">
            <v>9535_SS_5</v>
          </cell>
          <cell r="B1196" t="str">
            <v>Realizzazione vasca di prima pioggia conforme al RR 6/2019</v>
          </cell>
          <cell r="C1196" t="str">
            <v>FOGNATURA</v>
          </cell>
          <cell r="D1196" t="str">
            <v>PADERNO DUGNANO</v>
          </cell>
          <cell r="E1196" t="str">
            <v>NEW</v>
          </cell>
          <cell r="F1196" t="str">
            <v>CAP AREA TECNICA</v>
          </cell>
          <cell r="G1196" t="str">
            <v>CAP AREA TECNICA</v>
          </cell>
          <cell r="H1196" t="str">
            <v>VASCHE VOLANO</v>
          </cell>
          <cell r="I1196" t="str">
            <v>VARGIU</v>
          </cell>
          <cell r="J1196" t="str">
            <v>M4b</v>
          </cell>
        </row>
        <row r="1197">
          <cell r="A1197" t="str">
            <v>9535_SS_6</v>
          </cell>
          <cell r="B1197" t="str">
            <v>Realizzazione vasca di prima pioggia conforme al RR 6/2019</v>
          </cell>
          <cell r="C1197" t="str">
            <v>FOGNATURA</v>
          </cell>
          <cell r="D1197" t="str">
            <v>PADERNO DUGNANO</v>
          </cell>
          <cell r="E1197" t="str">
            <v>NEW</v>
          </cell>
          <cell r="F1197" t="str">
            <v>CAP AREA TECNICA</v>
          </cell>
          <cell r="G1197" t="str">
            <v>CAP AREA TECNICA</v>
          </cell>
          <cell r="H1197" t="str">
            <v>VASCHE VOLANO</v>
          </cell>
          <cell r="I1197" t="str">
            <v>VARGIU</v>
          </cell>
          <cell r="J1197" t="str">
            <v>M4b</v>
          </cell>
        </row>
        <row r="1198">
          <cell r="A1198" t="str">
            <v>9535_SS_7</v>
          </cell>
          <cell r="B1198" t="str">
            <v>Realizzazione vasca di prima pioggia conforme al RR 6/2019</v>
          </cell>
          <cell r="C1198" t="str">
            <v>FOGNATURA</v>
          </cell>
          <cell r="D1198" t="str">
            <v>PADERNO DUGNANO</v>
          </cell>
          <cell r="E1198" t="str">
            <v>NEW</v>
          </cell>
          <cell r="F1198" t="str">
            <v>CAP AREA TECNICA</v>
          </cell>
          <cell r="G1198" t="str">
            <v>CAP AREA TECNICA</v>
          </cell>
          <cell r="H1198" t="str">
            <v>VASCHE VOLANO</v>
          </cell>
          <cell r="I1198" t="str">
            <v>VARGIU</v>
          </cell>
          <cell r="J1198" t="str">
            <v>M4b</v>
          </cell>
        </row>
        <row r="1199">
          <cell r="A1199" t="str">
            <v>9535_SS_8</v>
          </cell>
          <cell r="B1199" t="str">
            <v>Realizzazione vasca di prima pioggia conforme al RR 6/2019</v>
          </cell>
          <cell r="C1199" t="str">
            <v>FOGNATURA</v>
          </cell>
          <cell r="D1199" t="str">
            <v>CORMANO</v>
          </cell>
          <cell r="E1199" t="str">
            <v>NEW</v>
          </cell>
          <cell r="F1199" t="str">
            <v>CAP AREA TECNICA</v>
          </cell>
          <cell r="G1199" t="str">
            <v>CAP AREA TECNICA</v>
          </cell>
          <cell r="H1199" t="str">
            <v>VASCHE VOLANO</v>
          </cell>
          <cell r="I1199" t="str">
            <v>VARGIU</v>
          </cell>
          <cell r="J1199" t="str">
            <v>M4b</v>
          </cell>
        </row>
        <row r="1200">
          <cell r="A1200" t="str">
            <v>9535_TSN</v>
          </cell>
          <cell r="B1200" t="str">
            <v>Interventi di volanizzazione da piani di riassetto di cui al RR 6/2019 - Agglomerato TREZZANO SUL NAVIGLIO</v>
          </cell>
          <cell r="C1200" t="str">
            <v>FOGNATURA</v>
          </cell>
          <cell r="D1200" t="str">
            <v>DEPURATORE DI TREZZANO SUL NAVIGLIO</v>
          </cell>
          <cell r="E1200" t="str">
            <v>NEW</v>
          </cell>
          <cell r="F1200" t="str">
            <v>CAP AREA TECNICA</v>
          </cell>
          <cell r="G1200" t="str">
            <v>CAP AREA TECNICA</v>
          </cell>
          <cell r="H1200" t="str">
            <v>VASCHE VOLANO</v>
          </cell>
          <cell r="I1200" t="str">
            <v>VARGIU</v>
          </cell>
          <cell r="J1200" t="str">
            <v>M4b</v>
          </cell>
        </row>
        <row r="1201">
          <cell r="A1201" t="str">
            <v>9535_B_OS_1</v>
          </cell>
          <cell r="B1201" t="str">
            <v>Realizzazione vasca di prima pioggia conforme al RR 6/2019</v>
          </cell>
          <cell r="C1201" t="str">
            <v>FOGNATURA</v>
          </cell>
          <cell r="D1201" t="str">
            <v>BOLLATE</v>
          </cell>
          <cell r="E1201" t="str">
            <v>NEW</v>
          </cell>
          <cell r="F1201" t="str">
            <v>CAP AREA TECNICA</v>
          </cell>
          <cell r="G1201" t="str">
            <v>CAP AREA TECNICA</v>
          </cell>
          <cell r="H1201" t="str">
            <v>VASCHE VOLANO</v>
          </cell>
          <cell r="I1201" t="str">
            <v>VARGIU</v>
          </cell>
          <cell r="J1201" t="str">
            <v>M4b</v>
          </cell>
        </row>
        <row r="1202">
          <cell r="A1202" t="str">
            <v>9535_B_OS_2</v>
          </cell>
          <cell r="B1202" t="str">
            <v>Realizzazione vasca di prima pioggia conforme al RR 6/2019</v>
          </cell>
          <cell r="C1202" t="str">
            <v>FOGNATURA</v>
          </cell>
          <cell r="D1202" t="str">
            <v>ARESE</v>
          </cell>
          <cell r="E1202" t="str">
            <v>NEW</v>
          </cell>
          <cell r="F1202" t="str">
            <v>CAP AREA TECNICA</v>
          </cell>
          <cell r="G1202" t="str">
            <v>CAP AREA TECNICA</v>
          </cell>
          <cell r="H1202" t="str">
            <v>VASCHE VOLANO</v>
          </cell>
          <cell r="I1202" t="str">
            <v>VARGIU</v>
          </cell>
          <cell r="J1202" t="str">
            <v>M4b</v>
          </cell>
        </row>
        <row r="1203">
          <cell r="A1203" t="str">
            <v>9535_B_OS_3</v>
          </cell>
          <cell r="B1203" t="str">
            <v>Realizzazione vasca di prima pioggia conforme al RR 6/2019</v>
          </cell>
          <cell r="C1203" t="str">
            <v>FOGNATURA</v>
          </cell>
          <cell r="D1203" t="str">
            <v>ARESE</v>
          </cell>
          <cell r="E1203" t="str">
            <v>NEW</v>
          </cell>
          <cell r="F1203" t="str">
            <v>CAP AREA TECNICA</v>
          </cell>
          <cell r="G1203" t="str">
            <v>CAP AREA TECNICA</v>
          </cell>
          <cell r="H1203" t="str">
            <v>VASCHE VOLANO</v>
          </cell>
          <cell r="I1203" t="str">
            <v>VARGIU</v>
          </cell>
          <cell r="J1203" t="str">
            <v>M4b</v>
          </cell>
        </row>
        <row r="1204">
          <cell r="A1204" t="str">
            <v>9535_B_OS_4</v>
          </cell>
          <cell r="B1204" t="str">
            <v>Realizzazione vasca di prima pioggia conforme al RR 6/2019</v>
          </cell>
          <cell r="C1204" t="str">
            <v>FOGNATURA</v>
          </cell>
          <cell r="D1204" t="str">
            <v>CESATE</v>
          </cell>
          <cell r="E1204" t="str">
            <v>NEW</v>
          </cell>
          <cell r="F1204" t="str">
            <v>CAP AREA TECNICA</v>
          </cell>
          <cell r="G1204" t="str">
            <v>CAP AREA TECNICA</v>
          </cell>
          <cell r="H1204" t="str">
            <v>VASCHE VOLANO</v>
          </cell>
          <cell r="I1204" t="str">
            <v>VARGIU</v>
          </cell>
          <cell r="J1204" t="str">
            <v>M4b</v>
          </cell>
        </row>
        <row r="1205">
          <cell r="A1205" t="str">
            <v>9535_B_OS_5</v>
          </cell>
          <cell r="B1205" t="str">
            <v>Realizzazione vasca di prima pioggia conforme al RR 6/2019</v>
          </cell>
          <cell r="C1205" t="str">
            <v>FOGNATURA</v>
          </cell>
          <cell r="D1205" t="str">
            <v>GARBAGNATE MILANESE</v>
          </cell>
          <cell r="E1205" t="str">
            <v>NEW</v>
          </cell>
          <cell r="F1205" t="str">
            <v>CAP AREA TECNICA</v>
          </cell>
          <cell r="G1205" t="str">
            <v>CAP AREA TECNICA</v>
          </cell>
          <cell r="H1205" t="str">
            <v>VASCHE VOLANO</v>
          </cell>
          <cell r="I1205" t="str">
            <v>VARGIU</v>
          </cell>
          <cell r="J1205" t="str">
            <v>M4b</v>
          </cell>
        </row>
        <row r="1206">
          <cell r="A1206" t="str">
            <v>9535_B_OS_6</v>
          </cell>
          <cell r="B1206" t="str">
            <v>Realizzazione vasca di prima pioggia conforme al RR 6/2019</v>
          </cell>
          <cell r="C1206" t="str">
            <v>FOGNATURA</v>
          </cell>
          <cell r="D1206" t="str">
            <v>GARBAGNATE MILANESE</v>
          </cell>
          <cell r="E1206" t="str">
            <v>NEW</v>
          </cell>
          <cell r="F1206" t="str">
            <v>CAP AREA TECNICA</v>
          </cell>
          <cell r="G1206" t="str">
            <v>CAP AREA TECNICA</v>
          </cell>
          <cell r="H1206" t="str">
            <v>VASCHE VOLANO</v>
          </cell>
          <cell r="I1206" t="str">
            <v>VARGIU</v>
          </cell>
          <cell r="J1206" t="str">
            <v>M4b</v>
          </cell>
        </row>
        <row r="1207">
          <cell r="A1207" t="str">
            <v>9535_B_OS_7</v>
          </cell>
          <cell r="B1207" t="str">
            <v>Realizzazione vasca di prima pioggia conforme al RR 6/2019</v>
          </cell>
          <cell r="C1207" t="str">
            <v>FOGNATURA</v>
          </cell>
          <cell r="D1207" t="str">
            <v>SOLARO</v>
          </cell>
          <cell r="E1207" t="str">
            <v>NEW</v>
          </cell>
          <cell r="F1207" t="str">
            <v>CAP AREA TECNICA</v>
          </cell>
          <cell r="G1207" t="str">
            <v>CAP AREA TECNICA</v>
          </cell>
          <cell r="H1207" t="str">
            <v>VASCHE VOLANO</v>
          </cell>
          <cell r="I1207" t="str">
            <v>VARGIU</v>
          </cell>
          <cell r="J1207" t="str">
            <v>M4b</v>
          </cell>
        </row>
        <row r="1208">
          <cell r="A1208" t="str">
            <v>9535_B_OS_8</v>
          </cell>
          <cell r="B1208" t="str">
            <v>Realizzazione vasca di prima pioggia conforme al RR 6/2019</v>
          </cell>
          <cell r="C1208" t="str">
            <v>FOGNATURA</v>
          </cell>
          <cell r="D1208" t="str">
            <v>RHO</v>
          </cell>
          <cell r="E1208" t="str">
            <v>NEW</v>
          </cell>
          <cell r="F1208" t="str">
            <v>CAP AREA TECNICA</v>
          </cell>
          <cell r="G1208" t="str">
            <v>CAP AREA TECNICA</v>
          </cell>
          <cell r="H1208" t="str">
            <v>VASCHE VOLANO</v>
          </cell>
          <cell r="I1208" t="str">
            <v>VARGIU</v>
          </cell>
          <cell r="J1208" t="str">
            <v>M4b</v>
          </cell>
        </row>
        <row r="1209">
          <cell r="A1209" t="str">
            <v>9535_B_OS_9</v>
          </cell>
          <cell r="B1209" t="str">
            <v>Realizzazione vasca di prima pioggia conforme al RR 6/2019</v>
          </cell>
          <cell r="C1209" t="str">
            <v>FOGNATURA</v>
          </cell>
          <cell r="D1209" t="str">
            <v>RHO</v>
          </cell>
          <cell r="E1209" t="str">
            <v>NEW</v>
          </cell>
          <cell r="F1209" t="str">
            <v>CAP AREA TECNICA</v>
          </cell>
          <cell r="G1209" t="str">
            <v>CAP AREA TECNICA</v>
          </cell>
          <cell r="H1209" t="str">
            <v>VASCHE VOLANO</v>
          </cell>
          <cell r="I1209" t="str">
            <v>VARGIU</v>
          </cell>
          <cell r="J1209" t="str">
            <v>M4b</v>
          </cell>
        </row>
        <row r="1210">
          <cell r="A1210" t="str">
            <v>9535_B_OS_10</v>
          </cell>
          <cell r="B1210" t="str">
            <v>Realizzazione vasca di prima pioggia conforme al RR 6/2019</v>
          </cell>
          <cell r="C1210" t="str">
            <v>FOGNATURA</v>
          </cell>
          <cell r="D1210" t="str">
            <v>LAINATE</v>
          </cell>
          <cell r="E1210" t="str">
            <v>NEW</v>
          </cell>
          <cell r="F1210" t="str">
            <v>CAP AREA TECNICA</v>
          </cell>
          <cell r="G1210" t="str">
            <v>CAP AREA TECNICA</v>
          </cell>
          <cell r="H1210" t="str">
            <v>VASCHE VOLANO</v>
          </cell>
          <cell r="I1210" t="str">
            <v>VARGIU</v>
          </cell>
          <cell r="J1210" t="str">
            <v>M4b</v>
          </cell>
        </row>
        <row r="1211">
          <cell r="A1211" t="str">
            <v>9535_B_OS_11</v>
          </cell>
          <cell r="B1211" t="str">
            <v>Realizzazione vasca di prima pioggia conforme al RR 6/2019</v>
          </cell>
          <cell r="C1211" t="str">
            <v>FOGNATURA</v>
          </cell>
          <cell r="D1211" t="str">
            <v>LAINATE</v>
          </cell>
          <cell r="E1211" t="str">
            <v>NEW</v>
          </cell>
          <cell r="F1211" t="str">
            <v>CAP AREA TECNICA</v>
          </cell>
          <cell r="G1211" t="str">
            <v>CAP AREA TECNICA</v>
          </cell>
          <cell r="H1211" t="str">
            <v>VASCHE VOLANO</v>
          </cell>
          <cell r="I1211" t="str">
            <v>VARGIU</v>
          </cell>
          <cell r="J1211" t="str">
            <v>M4b</v>
          </cell>
        </row>
        <row r="1212">
          <cell r="A1212" t="str">
            <v>9535_B_OS_12</v>
          </cell>
          <cell r="B1212" t="str">
            <v>Realizzazione vasca di prima pioggia conforme al RR 6/2019</v>
          </cell>
          <cell r="C1212" t="str">
            <v>FOGNATURA</v>
          </cell>
          <cell r="D1212" t="str">
            <v>PERO</v>
          </cell>
          <cell r="E1212" t="str">
            <v>NEW</v>
          </cell>
          <cell r="F1212" t="str">
            <v>CAP AREA TECNICA</v>
          </cell>
          <cell r="G1212" t="str">
            <v>CAP AREA TECNICA</v>
          </cell>
          <cell r="H1212" t="str">
            <v>VASCHE VOLANO</v>
          </cell>
          <cell r="I1212" t="str">
            <v>VARGIU</v>
          </cell>
          <cell r="J1212" t="str">
            <v>M4b</v>
          </cell>
        </row>
        <row r="1213">
          <cell r="A1213" t="str">
            <v>9535_B_OS_13</v>
          </cell>
          <cell r="B1213" t="str">
            <v>Realizzazione vasca di prima pioggia conforme al RR 6/2019</v>
          </cell>
          <cell r="C1213" t="str">
            <v>FOGNATURA</v>
          </cell>
          <cell r="D1213" t="str">
            <v>POGLIANO MILANESE</v>
          </cell>
          <cell r="E1213" t="str">
            <v>NEW</v>
          </cell>
          <cell r="F1213" t="str">
            <v>CAP AREA TECNICA</v>
          </cell>
          <cell r="G1213" t="str">
            <v>CAP AREA TECNICA</v>
          </cell>
          <cell r="H1213" t="str">
            <v>VASCHE VOLANO</v>
          </cell>
          <cell r="I1213" t="str">
            <v>VARGIU</v>
          </cell>
          <cell r="J1213" t="str">
            <v>M4b</v>
          </cell>
        </row>
        <row r="1214">
          <cell r="A1214" t="str">
            <v>9293_NEW_ROB_1</v>
          </cell>
          <cell r="B1214" t="str">
            <v>Piano Potenziamento Servizio Fognatura</v>
          </cell>
          <cell r="C1214" t="str">
            <v>FOGNATURA</v>
          </cell>
          <cell r="D1214" t="str">
            <v>CASTANO PRIMO</v>
          </cell>
          <cell r="E1214" t="str">
            <v>NEW</v>
          </cell>
          <cell r="F1214" t="str">
            <v>CAP AREA TECNICA</v>
          </cell>
          <cell r="G1214" t="str">
            <v>CAP AREA TECNICA</v>
          </cell>
          <cell r="H1214" t="str">
            <v>RETI FOGNATURA</v>
          </cell>
          <cell r="I1214" t="str">
            <v>VARGIU</v>
          </cell>
          <cell r="J1214" t="str">
            <v>M4a</v>
          </cell>
        </row>
        <row r="1215">
          <cell r="A1215" t="str">
            <v>9293_NEW_ROB_2</v>
          </cell>
          <cell r="B1215" t="str">
            <v>Piano Potenziamento Servizio Fognatura</v>
          </cell>
          <cell r="C1215" t="str">
            <v>FOGNATURA</v>
          </cell>
          <cell r="D1215" t="str">
            <v xml:space="preserve">CORBETTA </v>
          </cell>
          <cell r="E1215" t="str">
            <v>NEW</v>
          </cell>
          <cell r="F1215" t="str">
            <v>CAP AREA TECNICA</v>
          </cell>
          <cell r="G1215" t="str">
            <v>CAP AREA TECNICA</v>
          </cell>
          <cell r="H1215" t="str">
            <v>RETI FOGNATURA</v>
          </cell>
          <cell r="I1215" t="str">
            <v>VARGIU</v>
          </cell>
          <cell r="J1215" t="str">
            <v>M4a</v>
          </cell>
        </row>
        <row r="1216">
          <cell r="A1216" t="str">
            <v>9293_NEW_ROB_3</v>
          </cell>
          <cell r="B1216" t="str">
            <v>Piano Potenziamento Servizio Fognatura</v>
          </cell>
          <cell r="C1216" t="str">
            <v>FOGNATURA</v>
          </cell>
          <cell r="D1216" t="str">
            <v>OSSONA</v>
          </cell>
          <cell r="E1216" t="str">
            <v>NEW</v>
          </cell>
          <cell r="F1216" t="str">
            <v>CAP AREA TECNICA</v>
          </cell>
          <cell r="G1216" t="str">
            <v>CAP AREA TECNICA</v>
          </cell>
          <cell r="H1216" t="str">
            <v>RETI FOGNATURA</v>
          </cell>
          <cell r="I1216" t="str">
            <v>VARGIU</v>
          </cell>
          <cell r="J1216" t="str">
            <v>M4a</v>
          </cell>
        </row>
        <row r="1217">
          <cell r="A1217" t="str">
            <v>9293_NEW_TURB</v>
          </cell>
          <cell r="B1217" t="str">
            <v>Piano di Potenziamento Servizio Fognatura - Agglomerato di TURBIGO</v>
          </cell>
          <cell r="C1217" t="str">
            <v>FOGNATURA</v>
          </cell>
          <cell r="D1217" t="str">
            <v>TURBIGO</v>
          </cell>
          <cell r="E1217" t="str">
            <v>NEW</v>
          </cell>
          <cell r="F1217" t="str">
            <v>CAP AREA TECNICA</v>
          </cell>
          <cell r="G1217" t="str">
            <v>CAP AREA TECNICA</v>
          </cell>
          <cell r="H1217" t="str">
            <v>RETI FOGNATURA</v>
          </cell>
          <cell r="I1217" t="str">
            <v>VARGIU</v>
          </cell>
          <cell r="J1217" t="str">
            <v>M4a</v>
          </cell>
        </row>
        <row r="1218">
          <cell r="A1218" t="str">
            <v>9536_ABB</v>
          </cell>
          <cell r="B1218" t="str">
            <v>Interventi di rifacimento reti e collettori fognari, relining e riduzione acque parassite - Agglomerato di ABBIATEGRASSO</v>
          </cell>
          <cell r="C1218" t="str">
            <v>FOGNATURA</v>
          </cell>
          <cell r="D1218" t="str">
            <v>DEPURATORE DI ABBIATEGRASSO</v>
          </cell>
          <cell r="E1218" t="str">
            <v>NEW</v>
          </cell>
          <cell r="F1218" t="str">
            <v>CAP AREA TECNICA</v>
          </cell>
          <cell r="G1218" t="str">
            <v>CAP AREA TECNICA</v>
          </cell>
          <cell r="H1218" t="str">
            <v>RETI FOGNATURA</v>
          </cell>
          <cell r="I1218" t="str">
            <v>VARGIU</v>
          </cell>
          <cell r="J1218" t="str">
            <v>M4b</v>
          </cell>
        </row>
        <row r="1219">
          <cell r="A1219" t="str">
            <v>9536_ASS_1</v>
          </cell>
          <cell r="B1219" t="str">
            <v>Riduzione acque parassite con opere di rifacimento e relining di collettori esistenti</v>
          </cell>
          <cell r="C1219" t="str">
            <v>FOGNATURA</v>
          </cell>
          <cell r="D1219" t="str">
            <v>DEPURATORE DI ASSAGO</v>
          </cell>
          <cell r="E1219" t="str">
            <v>NEW</v>
          </cell>
          <cell r="F1219" t="str">
            <v>CAP AREA TECNICA</v>
          </cell>
          <cell r="G1219" t="str">
            <v>CAP AREA TECNICA</v>
          </cell>
          <cell r="H1219" t="str">
            <v>RETI FOGNATURA</v>
          </cell>
          <cell r="I1219" t="str">
            <v>VARGIU</v>
          </cell>
          <cell r="J1219" t="str">
            <v>M4b</v>
          </cell>
        </row>
        <row r="1220">
          <cell r="A1220" t="str">
            <v>9536_ASS_2</v>
          </cell>
          <cell r="B1220" t="str">
            <v>Disconnessione del Fontanile Franchetti dalla rete fognaria comunale</v>
          </cell>
          <cell r="C1220" t="str">
            <v>FOGNATURA</v>
          </cell>
          <cell r="D1220" t="str">
            <v>CESANO BOSCONE</v>
          </cell>
          <cell r="E1220" t="str">
            <v>NEW</v>
          </cell>
          <cell r="F1220" t="str">
            <v>CAP AREA TECNICA</v>
          </cell>
          <cell r="G1220" t="str">
            <v>CAP AREA TECNICA</v>
          </cell>
          <cell r="H1220" t="str">
            <v>RETI FOGNATURA</v>
          </cell>
          <cell r="I1220" t="str">
            <v>VARGIU</v>
          </cell>
          <cell r="J1220" t="str">
            <v>M4b</v>
          </cell>
        </row>
        <row r="1221">
          <cell r="A1221" t="str">
            <v>9536_BAS_1</v>
          </cell>
          <cell r="B1221" t="str">
            <v>Rifacimento nodo idraulico by-pass dell’impianto e installazione di valvola a clapet per evitare rigurgiti della Roggia Speziana in rete</v>
          </cell>
          <cell r="C1221" t="str">
            <v>FOGNATURA</v>
          </cell>
          <cell r="D1221" t="str">
            <v>BASIGLIO</v>
          </cell>
          <cell r="E1221" t="str">
            <v>NEW</v>
          </cell>
          <cell r="F1221" t="str">
            <v>CAP AREA TECNICA</v>
          </cell>
          <cell r="G1221" t="str">
            <v>CAP AREA TECNICA</v>
          </cell>
          <cell r="H1221" t="str">
            <v>RETI FOGNATURA</v>
          </cell>
          <cell r="I1221" t="str">
            <v>VARGIU</v>
          </cell>
          <cell r="J1221" t="str">
            <v>M4b</v>
          </cell>
        </row>
        <row r="1222">
          <cell r="A1222" t="str">
            <v>9536_BAS_2</v>
          </cell>
          <cell r="B1222" t="str">
            <v>Riduzione acque parassite con opere di rifacimento e relining di collettori esistenti</v>
          </cell>
          <cell r="C1222" t="str">
            <v>FOGNATURA</v>
          </cell>
          <cell r="D1222" t="str">
            <v>DEPURATORE DI BASIGLIO</v>
          </cell>
          <cell r="E1222" t="str">
            <v>NEW</v>
          </cell>
          <cell r="F1222" t="str">
            <v>CAP AREA TECNICA</v>
          </cell>
          <cell r="G1222" t="str">
            <v>CAP AREA TECNICA</v>
          </cell>
          <cell r="H1222" t="str">
            <v>RETI FOGNATURA</v>
          </cell>
          <cell r="I1222" t="str">
            <v>VARGIU</v>
          </cell>
          <cell r="J1222" t="str">
            <v>M4b</v>
          </cell>
        </row>
        <row r="1223">
          <cell r="A1223" t="str">
            <v>9536_BESA</v>
          </cell>
          <cell r="B1223" t="str">
            <v>Interventi di rifacimento reti e collettori fognari, relining e riduzione acque parassite - Agglomerato di BESATE</v>
          </cell>
          <cell r="C1223" t="str">
            <v>FOGNATURA</v>
          </cell>
          <cell r="D1223" t="str">
            <v>DEPURATORE DI BESATE</v>
          </cell>
          <cell r="E1223" t="str">
            <v>NEW</v>
          </cell>
          <cell r="F1223" t="str">
            <v>CAP AREA TECNICA</v>
          </cell>
          <cell r="G1223" t="str">
            <v>CAP AREA TECNICA</v>
          </cell>
          <cell r="H1223" t="str">
            <v>RETI FOGNATURA</v>
          </cell>
          <cell r="I1223" t="str">
            <v>VARGIU</v>
          </cell>
          <cell r="J1223" t="str">
            <v>M4b</v>
          </cell>
        </row>
        <row r="1224">
          <cell r="A1224" t="str">
            <v>9536_BIN</v>
          </cell>
          <cell r="B1224" t="str">
            <v>Interventi di rifacimento reti e collettori fognari, relining e riduzione acque parassite - Agglomerato di BINASCO</v>
          </cell>
          <cell r="C1224" t="str">
            <v>FOGNATURA</v>
          </cell>
          <cell r="D1224" t="str">
            <v>DEPURATORE DI BINASCO</v>
          </cell>
          <cell r="E1224" t="str">
            <v>NEW</v>
          </cell>
          <cell r="F1224" t="str">
            <v>CAP AREA TECNICA</v>
          </cell>
          <cell r="G1224" t="str">
            <v>CAP AREA TECNICA</v>
          </cell>
          <cell r="H1224" t="str">
            <v>RETI FOGNATURA</v>
          </cell>
          <cell r="I1224" t="str">
            <v>VARGIU</v>
          </cell>
          <cell r="J1224" t="str">
            <v>M4b</v>
          </cell>
        </row>
        <row r="1225">
          <cell r="A1225" t="str">
            <v>9536_CAL</v>
          </cell>
          <cell r="B1225" t="str">
            <v>Interventi di rifacimento reti e collettori fognari, relining e riduzione acque parassite - Agglomerato di CALVIGNASCO</v>
          </cell>
          <cell r="C1225" t="str">
            <v>FOGNATURA</v>
          </cell>
          <cell r="D1225" t="str">
            <v>DEPURATORE DI CALVIGNASCO</v>
          </cell>
          <cell r="E1225" t="str">
            <v>NEW</v>
          </cell>
          <cell r="F1225" t="str">
            <v>CAP AREA TECNICA</v>
          </cell>
          <cell r="G1225" t="str">
            <v>CAP AREA TECNICA</v>
          </cell>
          <cell r="H1225" t="str">
            <v>RETI FOGNATURA</v>
          </cell>
          <cell r="I1225" t="str">
            <v>VARGIU</v>
          </cell>
          <cell r="J1225" t="str">
            <v>M4b</v>
          </cell>
        </row>
        <row r="1226">
          <cell r="A1226" t="str">
            <v>9536_CISL</v>
          </cell>
          <cell r="B1226" t="str">
            <v>Interventi di rifacimento reti e collettori fognari, relining e riduzione acque parassite - Agglomerato di CISLIANO</v>
          </cell>
          <cell r="C1226" t="str">
            <v>FOGNATURA</v>
          </cell>
          <cell r="D1226" t="str">
            <v>DEPURATORE DI CISLIANO</v>
          </cell>
          <cell r="E1226" t="str">
            <v>NEW</v>
          </cell>
          <cell r="F1226" t="str">
            <v>CAP AREA TECNICA</v>
          </cell>
          <cell r="G1226" t="str">
            <v>CAP AREA TECNICA</v>
          </cell>
          <cell r="H1226" t="str">
            <v>RETI FOGNATURA</v>
          </cell>
          <cell r="I1226" t="str">
            <v>VARGIU</v>
          </cell>
          <cell r="J1226" t="str">
            <v>M4b</v>
          </cell>
        </row>
        <row r="1227">
          <cell r="A1227" t="str">
            <v>9536_DRES_1</v>
          </cell>
          <cell r="B1227" t="str">
            <v>Adeguamento stazione di sollevamento n.439 al fine di sollevare a depurazione 1500 l/AE*gg</v>
          </cell>
          <cell r="C1227" t="str">
            <v>FOGNATURA</v>
          </cell>
          <cell r="D1227" t="str">
            <v>COLTURANO</v>
          </cell>
          <cell r="E1227" t="str">
            <v>NEW</v>
          </cell>
          <cell r="F1227" t="str">
            <v>CAP AREA TECNICA</v>
          </cell>
          <cell r="G1227" t="str">
            <v>CAP AREA TECNICA</v>
          </cell>
          <cell r="H1227" t="str">
            <v>RETI FOGNATURA</v>
          </cell>
          <cell r="I1227" t="str">
            <v>VARGIU</v>
          </cell>
          <cell r="J1227" t="str">
            <v>M4b</v>
          </cell>
        </row>
        <row r="1228">
          <cell r="A1228" t="str">
            <v>9536_DRES_2</v>
          </cell>
          <cell r="B1228" t="str">
            <v>Adeguamento premente stazione di sollevamento n.439 al fine di sollevare a depurazione 1500 l/AE*gg</v>
          </cell>
          <cell r="C1228" t="str">
            <v>FOGNATURA</v>
          </cell>
          <cell r="D1228" t="str">
            <v>COLTURANO</v>
          </cell>
          <cell r="E1228" t="str">
            <v>NEW</v>
          </cell>
          <cell r="F1228" t="str">
            <v>CAP AREA TECNICA</v>
          </cell>
          <cell r="G1228" t="str">
            <v>CAP AREA TECNICA</v>
          </cell>
          <cell r="H1228" t="str">
            <v>RETI FOGNATURA</v>
          </cell>
          <cell r="I1228" t="str">
            <v>VARGIU</v>
          </cell>
          <cell r="J1228" t="str">
            <v>M4b</v>
          </cell>
        </row>
        <row r="1229">
          <cell r="A1229" t="str">
            <v>9536_GAGG_1</v>
          </cell>
          <cell r="B1229" t="str">
            <v>Riduzione acque parassite con opere di rifacimento e relining di collettori esistenti - Capoluogo</v>
          </cell>
          <cell r="C1229" t="str">
            <v>FOGNATURA</v>
          </cell>
          <cell r="D1229" t="str">
            <v>GAGGIANO</v>
          </cell>
          <cell r="E1229" t="str">
            <v>NEW</v>
          </cell>
          <cell r="F1229" t="str">
            <v>CAP AREA TECNICA</v>
          </cell>
          <cell r="G1229" t="str">
            <v>CAP AREA TECNICA</v>
          </cell>
          <cell r="H1229" t="str">
            <v>RETI FOGNATURA</v>
          </cell>
          <cell r="I1229" t="str">
            <v>VARGIU</v>
          </cell>
          <cell r="J1229" t="str">
            <v>M4b</v>
          </cell>
        </row>
        <row r="1230">
          <cell r="A1230" t="str">
            <v>9536_GAGG_2</v>
          </cell>
          <cell r="B1230" t="str">
            <v>Riduzione acque parassite con opere di rifacimento e relining di collettori esistenti - Vigano</v>
          </cell>
          <cell r="C1230" t="str">
            <v>FOGNATURA</v>
          </cell>
          <cell r="D1230" t="str">
            <v>GAGGIANO</v>
          </cell>
          <cell r="E1230" t="str">
            <v>NEW</v>
          </cell>
          <cell r="F1230" t="str">
            <v>CAP AREA TECNICA</v>
          </cell>
          <cell r="G1230" t="str">
            <v>CAP AREA TECNICA</v>
          </cell>
          <cell r="H1230" t="str">
            <v>RETI FOGNATURA</v>
          </cell>
          <cell r="I1230" t="str">
            <v>VARGIU</v>
          </cell>
          <cell r="J1230" t="str">
            <v>M4b</v>
          </cell>
        </row>
        <row r="1231">
          <cell r="A1231" t="str">
            <v>9536_GAGG_3</v>
          </cell>
          <cell r="B1231" t="str">
            <v>Riduzione acque parassite con opere di rifacimento e relining di collettori esistenti - San Vito</v>
          </cell>
          <cell r="C1231" t="str">
            <v>FOGNATURA</v>
          </cell>
          <cell r="D1231" t="str">
            <v>GAGGIANO</v>
          </cell>
          <cell r="E1231" t="str">
            <v>NEW</v>
          </cell>
          <cell r="F1231" t="str">
            <v>CAP AREA TECNICA</v>
          </cell>
          <cell r="G1231" t="str">
            <v>CAP AREA TECNICA</v>
          </cell>
          <cell r="H1231" t="str">
            <v>RETI FOGNATURA</v>
          </cell>
          <cell r="I1231" t="str">
            <v>VARGIU</v>
          </cell>
          <cell r="J1231" t="str">
            <v>M4b</v>
          </cell>
        </row>
        <row r="1232">
          <cell r="A1232" t="str">
            <v>9536_GUDO</v>
          </cell>
          <cell r="B1232" t="str">
            <v>Interventi di rifacimento reti e collettori fognari, relining e riduzione acque parassite - Agglomerato di GUDO VISCONTI</v>
          </cell>
          <cell r="C1232" t="str">
            <v>FOGNATURA</v>
          </cell>
          <cell r="D1232" t="str">
            <v>DEPURATORE DI GUDO VISCONTI</v>
          </cell>
          <cell r="E1232" t="str">
            <v>NEW</v>
          </cell>
          <cell r="F1232" t="str">
            <v>CAP AREA TECNICA</v>
          </cell>
          <cell r="G1232" t="str">
            <v>CAP AREA TECNICA</v>
          </cell>
          <cell r="H1232" t="str">
            <v>RETI FOGNATURA</v>
          </cell>
          <cell r="I1232" t="str">
            <v>VARGIU</v>
          </cell>
          <cell r="J1232" t="str">
            <v>M4b</v>
          </cell>
        </row>
        <row r="1233">
          <cell r="A1233" t="str">
            <v>9536_LACC</v>
          </cell>
          <cell r="B1233" t="str">
            <v>Interventi di rifacimento reti e collettori fognari, relining e riduzione acque parassite - Agglomerato di LACCHIARELLA</v>
          </cell>
          <cell r="C1233" t="str">
            <v>FOGNATURA</v>
          </cell>
          <cell r="D1233" t="str">
            <v>DEPURATORE DI LACCHIARELLA</v>
          </cell>
          <cell r="E1233" t="str">
            <v>NEW</v>
          </cell>
          <cell r="F1233" t="str">
            <v>CAP AREA TECNICA</v>
          </cell>
          <cell r="G1233" t="str">
            <v>CAP AREA TECNICA</v>
          </cell>
          <cell r="H1233" t="str">
            <v>RETI FOGNATURA</v>
          </cell>
          <cell r="I1233" t="str">
            <v>VARGIU</v>
          </cell>
          <cell r="J1233" t="str">
            <v>M4b</v>
          </cell>
        </row>
        <row r="1234">
          <cell r="A1234" t="str">
            <v>9536_LT</v>
          </cell>
          <cell r="B1234" t="str">
            <v>Interventi di rifacimento reti e collettori fognari, relining e riduzione acque parassite - Agglomerato di LOCATE DI TRIULZI</v>
          </cell>
          <cell r="C1234" t="str">
            <v>FOGNATURA</v>
          </cell>
          <cell r="D1234" t="str">
            <v>DEPURATORE DI LOCATE DI TRIULZI</v>
          </cell>
          <cell r="E1234" t="str">
            <v>NEW</v>
          </cell>
          <cell r="F1234" t="str">
            <v>CAP AREA TECNICA</v>
          </cell>
          <cell r="G1234" t="str">
            <v>CAP AREA TECNICA</v>
          </cell>
          <cell r="H1234" t="str">
            <v>RETI FOGNATURA</v>
          </cell>
          <cell r="I1234" t="str">
            <v>VARGIU</v>
          </cell>
          <cell r="J1234" t="str">
            <v>M4b</v>
          </cell>
        </row>
        <row r="1235">
          <cell r="A1235" t="str">
            <v>9536_OS_1</v>
          </cell>
          <cell r="B1235" t="str">
            <v>Lavori di rifacimento del collegamento alla vasca volano L2</v>
          </cell>
          <cell r="C1235" t="str">
            <v>FOGNATURA</v>
          </cell>
          <cell r="D1235" t="str">
            <v>ARESE</v>
          </cell>
          <cell r="E1235" t="str">
            <v>NEW</v>
          </cell>
          <cell r="F1235" t="str">
            <v>CAP AREA TECNICA</v>
          </cell>
          <cell r="G1235" t="str">
            <v>CAP AREA TECNICA</v>
          </cell>
          <cell r="H1235" t="str">
            <v>RETI FOGNATURA</v>
          </cell>
          <cell r="I1235" t="str">
            <v>VARGIU</v>
          </cell>
          <cell r="J1235" t="str">
            <v>M4b</v>
          </cell>
        </row>
        <row r="1236">
          <cell r="A1236" t="str">
            <v>9536_OS_2</v>
          </cell>
          <cell r="B1236" t="str">
            <v>Lavori di rifacimento del collegamento alla vasca ex Villaggio INA</v>
          </cell>
          <cell r="C1236" t="str">
            <v>FOGNATURA</v>
          </cell>
          <cell r="D1236" t="str">
            <v>CESATE</v>
          </cell>
          <cell r="E1236" t="str">
            <v>NEW</v>
          </cell>
          <cell r="F1236" t="str">
            <v>CAP AREA TECNICA</v>
          </cell>
          <cell r="G1236" t="str">
            <v>CAP AREA TECNICA</v>
          </cell>
          <cell r="H1236" t="str">
            <v>RETI FOGNATURA</v>
          </cell>
          <cell r="I1236" t="str">
            <v>VARGIU</v>
          </cell>
          <cell r="J1236" t="str">
            <v>M4b</v>
          </cell>
        </row>
        <row r="1237">
          <cell r="A1237" t="str">
            <v>9536_OS_3</v>
          </cell>
          <cell r="B1237" t="str">
            <v>Interventi di manutenzione miglioramento del funzionamento idraulico</v>
          </cell>
          <cell r="C1237" t="str">
            <v>FOGNATURA</v>
          </cell>
          <cell r="D1237" t="str">
            <v>BARANZATE</v>
          </cell>
          <cell r="E1237" t="str">
            <v>NEW</v>
          </cell>
          <cell r="F1237" t="str">
            <v>CAP AREA TECNICA</v>
          </cell>
          <cell r="G1237" t="str">
            <v>CAP AREA TECNICA</v>
          </cell>
          <cell r="H1237" t="str">
            <v>RETI FOGNATURA</v>
          </cell>
          <cell r="I1237" t="str">
            <v>VARGIU</v>
          </cell>
          <cell r="J1237" t="str">
            <v>M4b</v>
          </cell>
        </row>
        <row r="1238">
          <cell r="A1238" t="str">
            <v>9536_OZZ</v>
          </cell>
          <cell r="B1238" t="str">
            <v>Interventi di rifacimento reti e collettori fognari, relining e riduzione acque parassite - Agglomerato di OZZERO</v>
          </cell>
          <cell r="C1238" t="str">
            <v>FOGNATURA</v>
          </cell>
          <cell r="D1238" t="str">
            <v>DEPURATORE DI OZZERO</v>
          </cell>
          <cell r="E1238" t="str">
            <v>NEW</v>
          </cell>
          <cell r="F1238" t="str">
            <v>CAP AREA TECNICA</v>
          </cell>
          <cell r="G1238" t="str">
            <v>CAP AREA TECNICA</v>
          </cell>
          <cell r="H1238" t="str">
            <v>RETI FOGNATURA</v>
          </cell>
          <cell r="I1238" t="str">
            <v>VARGIU</v>
          </cell>
          <cell r="J1238" t="str">
            <v>M4b</v>
          </cell>
        </row>
        <row r="1239">
          <cell r="A1239" t="str">
            <v>9536_ROB</v>
          </cell>
          <cell r="B1239" t="str">
            <v>Interventi di rifacimento reti e collettori fognari, relining e riduzione acque parassite - Agglomerato di ROBECCO SUL NAVIGLIO</v>
          </cell>
          <cell r="C1239" t="str">
            <v>FOGNATURA</v>
          </cell>
          <cell r="D1239" t="str">
            <v>DEPURATORE DI ROBECCO SUL NAVIGLIO</v>
          </cell>
          <cell r="E1239" t="str">
            <v>NEW</v>
          </cell>
          <cell r="F1239" t="str">
            <v>CAP AREA TECNICA</v>
          </cell>
          <cell r="G1239" t="str">
            <v>CAP AREA TECNICA</v>
          </cell>
          <cell r="H1239" t="str">
            <v>RETI FOGNATURA</v>
          </cell>
          <cell r="I1239" t="str">
            <v>VARGIU</v>
          </cell>
          <cell r="J1239" t="str">
            <v>M4b</v>
          </cell>
        </row>
        <row r="1240">
          <cell r="A1240" t="str">
            <v>9536_SETT</v>
          </cell>
          <cell r="B1240" t="str">
            <v>Interventi di rifacimento reti e collettori fognari, relining e riduzione acque parassite - Agglomerato di SETTALA</v>
          </cell>
          <cell r="C1240" t="str">
            <v>FOGNATURA</v>
          </cell>
          <cell r="D1240" t="str">
            <v>DEPURATORE DI SETTALA</v>
          </cell>
          <cell r="E1240" t="str">
            <v>NEW</v>
          </cell>
          <cell r="F1240" t="str">
            <v>CAP AREA TECNICA</v>
          </cell>
          <cell r="G1240" t="str">
            <v>CAP AREA TECNICA</v>
          </cell>
          <cell r="H1240" t="str">
            <v>RETI FOGNATURA</v>
          </cell>
          <cell r="I1240" t="str">
            <v>VARGIU</v>
          </cell>
          <cell r="J1240" t="str">
            <v>M4b</v>
          </cell>
        </row>
        <row r="1241">
          <cell r="A1241" t="str">
            <v>9536_SGO</v>
          </cell>
          <cell r="B1241" t="str">
            <v>Interventi di rifacimento reti e collettori fognari, relining e riduzione acque parassite - Agglomerato di SAN GIULIANO OVEST</v>
          </cell>
          <cell r="C1241" t="str">
            <v>FOGNATURA</v>
          </cell>
          <cell r="D1241" t="str">
            <v>DEPURATORE DI SAN GIULIANO OVEST</v>
          </cell>
          <cell r="E1241" t="str">
            <v>NEW</v>
          </cell>
          <cell r="F1241" t="str">
            <v>CAP AREA TECNICA</v>
          </cell>
          <cell r="G1241" t="str">
            <v>CAP AREA TECNICA</v>
          </cell>
          <cell r="H1241" t="str">
            <v>RETI FOGNATURA</v>
          </cell>
          <cell r="I1241" t="str">
            <v>VARGIU</v>
          </cell>
          <cell r="J1241" t="str">
            <v>M4b</v>
          </cell>
        </row>
        <row r="1242">
          <cell r="A1242" t="str">
            <v>9536_TRUCC</v>
          </cell>
          <cell r="B1242" t="str">
            <v>Interventi di rifacimento reti e collettori fognari, relining e riduzione acque parassite - Agglomerato di TRUCCAZZANO</v>
          </cell>
          <cell r="C1242" t="str">
            <v>FOGNATURA</v>
          </cell>
          <cell r="D1242" t="str">
            <v>DEPURATORE DI TRUCCAZZANO D'ADDA</v>
          </cell>
          <cell r="E1242" t="str">
            <v>NEW</v>
          </cell>
          <cell r="F1242" t="str">
            <v>CAP AREA TECNICA</v>
          </cell>
          <cell r="G1242" t="str">
            <v>CAP AREA TECNICA</v>
          </cell>
          <cell r="H1242" t="str">
            <v>RETI FOGNATURA</v>
          </cell>
          <cell r="I1242" t="str">
            <v>VARGIU</v>
          </cell>
          <cell r="J1242" t="str">
            <v>M4b</v>
          </cell>
        </row>
        <row r="1243">
          <cell r="A1243" t="str">
            <v>9536_TSN</v>
          </cell>
          <cell r="B1243" t="str">
            <v>Interventi di rifacimento reti e collettori fognari, relining e riduzione acque parassite - Agglomerato di TREZZANO SUL NAVIGLIO</v>
          </cell>
          <cell r="C1243" t="str">
            <v>FOGNATURA</v>
          </cell>
          <cell r="D1243" t="str">
            <v>DEPURATORE DI TREZZANO SUL NAVIGLIO</v>
          </cell>
          <cell r="E1243" t="str">
            <v>NEW</v>
          </cell>
          <cell r="F1243" t="str">
            <v>CAP AREA TECNICA</v>
          </cell>
          <cell r="G1243" t="str">
            <v>CAP AREA TECNICA</v>
          </cell>
          <cell r="H1243" t="str">
            <v>RETI FOGNATURA</v>
          </cell>
          <cell r="I1243" t="str">
            <v>VARGIU</v>
          </cell>
          <cell r="J1243" t="str">
            <v>M4b</v>
          </cell>
        </row>
        <row r="1244">
          <cell r="A1244" t="str">
            <v>9536_TURB</v>
          </cell>
          <cell r="B1244" t="str">
            <v>Interventi di rifacimento reti e collettori fognari, relining e riduzione acque parassite - Agglomerato di TURBIGO</v>
          </cell>
          <cell r="C1244" t="str">
            <v>FOGNATURA</v>
          </cell>
          <cell r="D1244" t="str">
            <v>DEPURATORE DI TURBIGO</v>
          </cell>
          <cell r="E1244" t="str">
            <v>NEW</v>
          </cell>
          <cell r="F1244" t="str">
            <v>CAP AREA TECNICA</v>
          </cell>
          <cell r="G1244" t="str">
            <v>CAP AREA TECNICA</v>
          </cell>
          <cell r="H1244" t="str">
            <v>RETI FOGNATURA</v>
          </cell>
          <cell r="I1244" t="str">
            <v>VARGIU</v>
          </cell>
          <cell r="J1244" t="str">
            <v>M4b</v>
          </cell>
        </row>
        <row r="1245">
          <cell r="A1245" t="str">
            <v>9536_VERN_1</v>
          </cell>
          <cell r="B1245" t="str">
            <v>Adeguamento stazione di sollevamento n.315 al fine di sollevare a depurazione 1500 l/AE*gg</v>
          </cell>
          <cell r="C1245" t="str">
            <v>FOGNATURA</v>
          </cell>
          <cell r="D1245" t="str">
            <v>VERNATE</v>
          </cell>
          <cell r="E1245" t="str">
            <v>NEW</v>
          </cell>
          <cell r="F1245" t="str">
            <v>CAP AREA TECNICA</v>
          </cell>
          <cell r="G1245" t="str">
            <v>CAP AREA TECNICA</v>
          </cell>
          <cell r="H1245" t="str">
            <v>RETI FOGNATURA</v>
          </cell>
          <cell r="I1245" t="str">
            <v>VARGIU</v>
          </cell>
          <cell r="J1245" t="str">
            <v>M4b</v>
          </cell>
        </row>
        <row r="1246">
          <cell r="A1246" t="str">
            <v>9536_VERN_2</v>
          </cell>
          <cell r="B1246" t="str">
            <v>Riduzione acque parassite con opere di rifacimento e relining di collettori esistenti</v>
          </cell>
          <cell r="C1246" t="str">
            <v>FOGNATURA</v>
          </cell>
          <cell r="D1246" t="str">
            <v>VERNATE</v>
          </cell>
          <cell r="E1246" t="str">
            <v>NEW</v>
          </cell>
          <cell r="F1246" t="str">
            <v>CAP AREA TECNICA</v>
          </cell>
          <cell r="G1246" t="str">
            <v>CAP AREA TECNICA</v>
          </cell>
          <cell r="H1246" t="str">
            <v>RETI FOGNATURA</v>
          </cell>
          <cell r="I1246" t="str">
            <v>VARGIU</v>
          </cell>
          <cell r="J1246" t="str">
            <v>M4b</v>
          </cell>
        </row>
        <row r="1247">
          <cell r="A1247" t="str">
            <v>9536_ZELO</v>
          </cell>
          <cell r="B1247" t="str">
            <v>Interventi di rifacimento reti e collettori fognari, relining e riduzione acque parassite - Agglomerato di ZELO SURRIGONE</v>
          </cell>
          <cell r="C1247" t="str">
            <v>FOGNATURA</v>
          </cell>
          <cell r="D1247" t="str">
            <v>DEPURATORE DI ZELO SURRIGONE</v>
          </cell>
          <cell r="E1247" t="str">
            <v>NEW</v>
          </cell>
          <cell r="F1247" t="str">
            <v>CAP AREA TECNICA</v>
          </cell>
          <cell r="G1247" t="str">
            <v>CAP AREA TECNICA</v>
          </cell>
          <cell r="H1247" t="str">
            <v>RETI FOGNATURA</v>
          </cell>
          <cell r="I1247" t="str">
            <v>VARGIU</v>
          </cell>
          <cell r="J1247" t="str">
            <v>M4b</v>
          </cell>
        </row>
        <row r="1248">
          <cell r="A1248" t="str">
            <v>9517_1</v>
          </cell>
          <cell r="B1248" t="str">
            <v>Realizzazione vasca di prima pioggia conforme al RR 6/2019</v>
          </cell>
          <cell r="C1248" t="str">
            <v>FOGNATURA</v>
          </cell>
          <cell r="D1248" t="str">
            <v>VIZZOLO PREDABISSI</v>
          </cell>
          <cell r="E1248" t="str">
            <v>NEW</v>
          </cell>
          <cell r="F1248" t="str">
            <v>CAP AREA TECNICA</v>
          </cell>
          <cell r="G1248" t="str">
            <v>CAP AREA TECNICA</v>
          </cell>
          <cell r="H1248" t="str">
            <v>VASCHE VOLANO</v>
          </cell>
          <cell r="I1248" t="str">
            <v>VARGIU</v>
          </cell>
          <cell r="J1248" t="str">
            <v>M6</v>
          </cell>
        </row>
        <row r="1249">
          <cell r="A1249" t="str">
            <v>9517_2</v>
          </cell>
          <cell r="B1249" t="str">
            <v>Realizzazione stazione di sollevamento reflui agglomerato di Dresano alla rete Vizzolo</v>
          </cell>
          <cell r="C1249" t="str">
            <v>FOGNATURA</v>
          </cell>
          <cell r="D1249" t="str">
            <v>VIZZOLO PREDABISSI</v>
          </cell>
          <cell r="E1249" t="str">
            <v>NEW</v>
          </cell>
          <cell r="F1249" t="str">
            <v>CAP AREA TECNICA</v>
          </cell>
          <cell r="G1249" t="str">
            <v>CAP AREA TECNICA</v>
          </cell>
          <cell r="H1249" t="str">
            <v>RETI FOGNATURA</v>
          </cell>
          <cell r="I1249" t="str">
            <v>VARGIU</v>
          </cell>
          <cell r="J1249" t="str">
            <v>M6</v>
          </cell>
        </row>
        <row r="1250">
          <cell r="A1250" t="str">
            <v>9517_3</v>
          </cell>
          <cell r="B1250" t="str">
            <v>Realizzazione collettamento alla rete di Vizzolo Predabissi ed eventuali rilanci</v>
          </cell>
          <cell r="C1250" t="str">
            <v>FOGNATURA</v>
          </cell>
          <cell r="D1250" t="str">
            <v>VIZZOLO PREDABISSI</v>
          </cell>
          <cell r="E1250" t="str">
            <v>NEW</v>
          </cell>
          <cell r="F1250" t="str">
            <v>CAP AREA TECNICA</v>
          </cell>
          <cell r="G1250" t="str">
            <v>CAP AREA TECNICA</v>
          </cell>
          <cell r="H1250" t="str">
            <v>RETI FOGNATURA</v>
          </cell>
          <cell r="I1250" t="str">
            <v>VARGIU</v>
          </cell>
          <cell r="J1250" t="str">
            <v>M6</v>
          </cell>
        </row>
        <row r="1251">
          <cell r="A1251" t="str">
            <v>9517_4</v>
          </cell>
          <cell r="B1251" t="str">
            <v>Adeguamento della fognatura di Vizzolo Predabissi a seguito di dismissione del depuratore di Dresano</v>
          </cell>
          <cell r="C1251" t="str">
            <v>FOGNATURA</v>
          </cell>
          <cell r="D1251" t="str">
            <v>MELEGNANO</v>
          </cell>
          <cell r="E1251" t="str">
            <v>NEW</v>
          </cell>
          <cell r="F1251" t="str">
            <v>CAP AREA TECNICA</v>
          </cell>
          <cell r="G1251" t="str">
            <v>CAP AREA TECNICA</v>
          </cell>
          <cell r="H1251" t="str">
            <v>RETI FOGNATURA</v>
          </cell>
          <cell r="I1251" t="str">
            <v>VARGIU</v>
          </cell>
          <cell r="J1251" t="str">
            <v>M6</v>
          </cell>
        </row>
        <row r="1252">
          <cell r="A1252" t="str">
            <v>9626_1</v>
          </cell>
          <cell r="B1252" t="str">
            <v>Piano di riassetto ex. 9534 S. Giuliano M.se Ovest</v>
          </cell>
          <cell r="C1252" t="str">
            <v>FOGNATURA</v>
          </cell>
          <cell r="D1252" t="str">
            <v>DEPURATORE SAN GIULIANO MILANESE OVEST</v>
          </cell>
          <cell r="E1252" t="str">
            <v>NEW</v>
          </cell>
          <cell r="F1252" t="str">
            <v>CAP AREA TECNICA</v>
          </cell>
          <cell r="G1252" t="str">
            <v>CAP AREA TECNICA</v>
          </cell>
          <cell r="H1252" t="str">
            <v>COLLETTORI</v>
          </cell>
          <cell r="I1252" t="str">
            <v>VARGIU</v>
          </cell>
          <cell r="J1252" t="str">
            <v>M4b</v>
          </cell>
        </row>
        <row r="1253">
          <cell r="A1253" t="str">
            <v>9536_FPDA_1</v>
          </cell>
          <cell r="B1253" t="str">
            <v>Riduzione acque parassite con opere di rifacimento e relining di collettori esistenti - intero agglomerato</v>
          </cell>
          <cell r="C1253" t="str">
            <v>FOGNATURA</v>
          </cell>
          <cell r="D1253" t="str">
            <v>AGGLOMERATO ABBIATEGRASSO</v>
          </cell>
          <cell r="E1253" t="str">
            <v>NEW</v>
          </cell>
          <cell r="F1253" t="str">
            <v>CAP AREA TECNICA</v>
          </cell>
          <cell r="G1253" t="str">
            <v>CAP AREA TECNICA</v>
          </cell>
          <cell r="H1253" t="str">
            <v>RETI FOGNATURA</v>
          </cell>
          <cell r="I1253" t="str">
            <v>VARGIU</v>
          </cell>
          <cell r="J1253" t="str">
            <v>M4b</v>
          </cell>
        </row>
        <row r="1254">
          <cell r="A1254" t="str">
            <v>9536_FPDA_2</v>
          </cell>
          <cell r="B1254" t="str">
            <v>Riduzione acque parassite con opere di rifacimento e relining di collettori esistenti - intero agglomerato</v>
          </cell>
          <cell r="C1254" t="str">
            <v>FOGNATURA</v>
          </cell>
          <cell r="D1254" t="str">
            <v>AGGLOMERATO ASSAGO</v>
          </cell>
          <cell r="E1254" t="str">
            <v>NEW</v>
          </cell>
          <cell r="F1254" t="str">
            <v>CAP AREA TECNICA</v>
          </cell>
          <cell r="G1254" t="str">
            <v>CAP AREA TECNICA</v>
          </cell>
          <cell r="H1254" t="str">
            <v>RETI FOGNATURA</v>
          </cell>
          <cell r="I1254" t="str">
            <v>VARGIU</v>
          </cell>
          <cell r="J1254" t="str">
            <v>M4b</v>
          </cell>
        </row>
        <row r="1255">
          <cell r="A1255" t="str">
            <v>9536_FPDA_3</v>
          </cell>
          <cell r="B1255" t="str">
            <v>Riduzione acque parassite con opere di rifacimento e relining di collettori esistenti - intero agglomerato</v>
          </cell>
          <cell r="C1255" t="str">
            <v>FOGNATURA</v>
          </cell>
          <cell r="D1255" t="str">
            <v>AGGLOMERATO BASIGLIO</v>
          </cell>
          <cell r="E1255" t="str">
            <v>NEW</v>
          </cell>
          <cell r="F1255" t="str">
            <v>CAP AREA TECNICA</v>
          </cell>
          <cell r="G1255" t="str">
            <v>CAP AREA TECNICA</v>
          </cell>
          <cell r="H1255" t="str">
            <v>RETI FOGNATURA</v>
          </cell>
          <cell r="I1255" t="str">
            <v>VARGIU</v>
          </cell>
          <cell r="J1255" t="str">
            <v>M4b</v>
          </cell>
        </row>
        <row r="1256">
          <cell r="A1256" t="str">
            <v>9536_FPDA_4</v>
          </cell>
          <cell r="B1256" t="str">
            <v>Riduzione acque parassite con opere di rifacimento e relining di collettori esistenti - intero agglomerato</v>
          </cell>
          <cell r="C1256" t="str">
            <v>FOGNATURA</v>
          </cell>
          <cell r="D1256" t="str">
            <v>AGGLOMERATO BINASCO</v>
          </cell>
          <cell r="E1256" t="str">
            <v>NEW</v>
          </cell>
          <cell r="F1256" t="str">
            <v>CAP AREA TECNICA</v>
          </cell>
          <cell r="G1256" t="str">
            <v>CAP AREA TECNICA</v>
          </cell>
          <cell r="H1256" t="str">
            <v>RETI FOGNATURA</v>
          </cell>
          <cell r="I1256" t="str">
            <v>VARGIU</v>
          </cell>
          <cell r="J1256" t="str">
            <v>M4b</v>
          </cell>
        </row>
        <row r="1257">
          <cell r="A1257" t="str">
            <v>9536_FPDA_5</v>
          </cell>
          <cell r="B1257" t="str">
            <v>Riduzione acque parassite con opere di rifacimento e relining di collettori esistenti - intero agglomerato</v>
          </cell>
          <cell r="C1257" t="str">
            <v>FOGNATURA</v>
          </cell>
          <cell r="D1257" t="str">
            <v>AGGLOMERATO CALVIGNASCO</v>
          </cell>
          <cell r="E1257" t="str">
            <v>NEW</v>
          </cell>
          <cell r="F1257" t="str">
            <v>CAP AREA TECNICA</v>
          </cell>
          <cell r="G1257" t="str">
            <v>CAP AREA TECNICA</v>
          </cell>
          <cell r="H1257" t="str">
            <v>RETI FOGNATURA</v>
          </cell>
          <cell r="I1257" t="str">
            <v>VARGIU</v>
          </cell>
          <cell r="J1257" t="str">
            <v>M4b</v>
          </cell>
        </row>
        <row r="1258">
          <cell r="A1258" t="str">
            <v>9536_FPDA_6</v>
          </cell>
          <cell r="B1258" t="str">
            <v>Riduzione acque parassite con opere di rifacimento e relining di collettori esistenti - intero agglomerato</v>
          </cell>
          <cell r="C1258" t="str">
            <v>FOGNATURA</v>
          </cell>
          <cell r="D1258" t="str">
            <v>AGGLOMERATO GAGGIANO - CAPOLUOGO</v>
          </cell>
          <cell r="E1258" t="str">
            <v>NEW</v>
          </cell>
          <cell r="F1258" t="str">
            <v>CAP AREA TECNICA</v>
          </cell>
          <cell r="G1258" t="str">
            <v>CAP AREA TECNICA</v>
          </cell>
          <cell r="H1258" t="str">
            <v>RETI FOGNATURA</v>
          </cell>
          <cell r="I1258" t="str">
            <v>VARGIU</v>
          </cell>
          <cell r="J1258" t="str">
            <v>M4b</v>
          </cell>
        </row>
        <row r="1259">
          <cell r="A1259" t="str">
            <v>9536_FPDA_7</v>
          </cell>
          <cell r="B1259" t="str">
            <v>Riduzione acque parassite con opere di rifacimento e relining di collettori esistenti - intero agglomerato</v>
          </cell>
          <cell r="C1259" t="str">
            <v>FOGNATURA</v>
          </cell>
          <cell r="D1259" t="str">
            <v>AGGLOMERATO GAGGIANO - VIGANO</v>
          </cell>
          <cell r="E1259" t="str">
            <v>NEW</v>
          </cell>
          <cell r="F1259" t="str">
            <v>CAP AREA TECNICA</v>
          </cell>
          <cell r="G1259" t="str">
            <v>CAP AREA TECNICA</v>
          </cell>
          <cell r="H1259" t="str">
            <v>RETI FOGNATURA</v>
          </cell>
          <cell r="I1259" t="str">
            <v>VARGIU</v>
          </cell>
          <cell r="J1259" t="str">
            <v>M4b</v>
          </cell>
        </row>
        <row r="1260">
          <cell r="A1260" t="str">
            <v>9536_FPDA_8</v>
          </cell>
          <cell r="B1260" t="str">
            <v>Riduzione acque parassite con opere di rifacimento e relining di collettori esistenti - intero agglomerato</v>
          </cell>
          <cell r="C1260" t="str">
            <v>FOGNATURA</v>
          </cell>
          <cell r="D1260" t="str">
            <v>AGGLOMERATO GAGGIANO- SAN VITO</v>
          </cell>
          <cell r="E1260" t="str">
            <v>NEW</v>
          </cell>
          <cell r="F1260" t="str">
            <v>CAP AREA TECNICA</v>
          </cell>
          <cell r="G1260" t="str">
            <v>CAP AREA TECNICA</v>
          </cell>
          <cell r="H1260" t="str">
            <v>RETI FOGNATURA</v>
          </cell>
          <cell r="I1260" t="str">
            <v>VARGIU</v>
          </cell>
          <cell r="J1260" t="str">
            <v>M4b</v>
          </cell>
        </row>
        <row r="1261">
          <cell r="A1261" t="str">
            <v>9536_FPDA_9</v>
          </cell>
          <cell r="B1261" t="str">
            <v>Riduzione acque parassite con opere di rifacimento e relining di collettori esistenti - intero agglomerato</v>
          </cell>
          <cell r="C1261" t="str">
            <v>FOGNATURA</v>
          </cell>
          <cell r="D1261" t="str">
            <v>AGGLOMERATO GUDO VISCONTI</v>
          </cell>
          <cell r="E1261" t="str">
            <v>NEW</v>
          </cell>
          <cell r="F1261" t="str">
            <v>CAP AREA TECNICA</v>
          </cell>
          <cell r="G1261" t="str">
            <v>CAP AREA TECNICA</v>
          </cell>
          <cell r="H1261" t="str">
            <v>RETI FOGNATURA</v>
          </cell>
          <cell r="I1261" t="str">
            <v>VARGIU</v>
          </cell>
          <cell r="J1261" t="str">
            <v>M4b</v>
          </cell>
        </row>
        <row r="1262">
          <cell r="A1262" t="str">
            <v>9536_FPDA_10</v>
          </cell>
          <cell r="B1262" t="str">
            <v>Riduzione acque parassite con opere di rifacimento e relining di collettori esistenti - intero agglomerato</v>
          </cell>
          <cell r="C1262" t="str">
            <v>FOGNATURA</v>
          </cell>
          <cell r="D1262" t="str">
            <v>AGGLOMERATO LACCHIARELLA</v>
          </cell>
          <cell r="E1262" t="str">
            <v>NEW</v>
          </cell>
          <cell r="F1262" t="str">
            <v>CAP AREA TECNICA</v>
          </cell>
          <cell r="G1262" t="str">
            <v>CAP AREA TECNICA</v>
          </cell>
          <cell r="H1262" t="str">
            <v>RETI FOGNATURA</v>
          </cell>
          <cell r="I1262" t="str">
            <v>VARGIU</v>
          </cell>
          <cell r="J1262" t="str">
            <v>M4b</v>
          </cell>
        </row>
        <row r="1263">
          <cell r="A1263" t="str">
            <v>9536_FPDA_11</v>
          </cell>
          <cell r="B1263" t="str">
            <v>Riduzione acque parassite con opere di rifacimento e relining di collettori esistenti - intero agglomerato</v>
          </cell>
          <cell r="C1263" t="str">
            <v>FOGNATURA</v>
          </cell>
          <cell r="D1263" t="str">
            <v>AGGLOMERATO LOCATE DI TRIULZI</v>
          </cell>
          <cell r="E1263" t="str">
            <v>NEW</v>
          </cell>
          <cell r="F1263" t="str">
            <v>CAP AREA TECNICA</v>
          </cell>
          <cell r="G1263" t="str">
            <v>CAP AREA TECNICA</v>
          </cell>
          <cell r="H1263" t="str">
            <v>RETI FOGNATURA</v>
          </cell>
          <cell r="I1263" t="str">
            <v>VARGIU</v>
          </cell>
          <cell r="J1263" t="str">
            <v>M4b</v>
          </cell>
        </row>
        <row r="1264">
          <cell r="A1264" t="str">
            <v>9536_FPDA_12</v>
          </cell>
          <cell r="B1264" t="str">
            <v>Riduzione acque parassite con opere di rifacimento e relining di collettori esistenti - intero agglomerato</v>
          </cell>
          <cell r="C1264" t="str">
            <v>FOGNATURA</v>
          </cell>
          <cell r="D1264" t="str">
            <v>AGGLOMERATO ROBECCO SUL NAVIGLIO</v>
          </cell>
          <cell r="E1264" t="str">
            <v>NEW</v>
          </cell>
          <cell r="F1264" t="str">
            <v>CAP AREA TECNICA</v>
          </cell>
          <cell r="G1264" t="str">
            <v>CAP AREA TECNICA</v>
          </cell>
          <cell r="H1264" t="str">
            <v>RETI FOGNATURA</v>
          </cell>
          <cell r="I1264" t="str">
            <v>VARGIU</v>
          </cell>
          <cell r="J1264" t="str">
            <v>M4b</v>
          </cell>
        </row>
        <row r="1265">
          <cell r="A1265" t="str">
            <v>9536_FPDA_13</v>
          </cell>
          <cell r="B1265" t="str">
            <v>Riduzione acque parassite con opere di rifacimento e relining di collettori esistenti - intero agglomerato</v>
          </cell>
          <cell r="C1265" t="str">
            <v>FOGNATURA</v>
          </cell>
          <cell r="D1265" t="str">
            <v>AGGLOMERATO SAN GIULIANO OVEST</v>
          </cell>
          <cell r="E1265" t="str">
            <v>NEW</v>
          </cell>
          <cell r="F1265" t="str">
            <v>CAP AREA TECNICA</v>
          </cell>
          <cell r="G1265" t="str">
            <v>CAP AREA TECNICA</v>
          </cell>
          <cell r="H1265" t="str">
            <v>RETI FOGNATURA</v>
          </cell>
          <cell r="I1265" t="str">
            <v>VARGIU</v>
          </cell>
          <cell r="J1265" t="str">
            <v>M4b</v>
          </cell>
        </row>
        <row r="1266">
          <cell r="A1266" t="str">
            <v>9536_FPDA_14</v>
          </cell>
          <cell r="B1266" t="str">
            <v>Riduzione acque parassite con opere di rifacimento e relining di collettori esistenti - intero agglomerato</v>
          </cell>
          <cell r="C1266" t="str">
            <v>FOGNATURA</v>
          </cell>
          <cell r="D1266" t="str">
            <v>AGGLOMERATO SETTALA</v>
          </cell>
          <cell r="E1266" t="str">
            <v>NEW</v>
          </cell>
          <cell r="F1266" t="str">
            <v>CAP AREA TECNICA</v>
          </cell>
          <cell r="G1266" t="str">
            <v>CAP AREA TECNICA</v>
          </cell>
          <cell r="H1266" t="str">
            <v>RETI FOGNATURA</v>
          </cell>
          <cell r="I1266" t="str">
            <v>VARGIU</v>
          </cell>
          <cell r="J1266" t="str">
            <v>M4b</v>
          </cell>
        </row>
        <row r="1267">
          <cell r="A1267" t="str">
            <v>9536_FPDA_15</v>
          </cell>
          <cell r="B1267" t="str">
            <v>Riduzione acque parassite con opere di rifacimento e relining di collettori esistenti - intero agglomerato</v>
          </cell>
          <cell r="C1267" t="str">
            <v>FOGNATURA</v>
          </cell>
          <cell r="D1267" t="str">
            <v>AGGLOMERATO TREZZANO SUL NAVIGLIO</v>
          </cell>
          <cell r="E1267" t="str">
            <v>NEW</v>
          </cell>
          <cell r="F1267" t="str">
            <v>CAP AREA TECNICA</v>
          </cell>
          <cell r="G1267" t="str">
            <v>CAP AREA TECNICA</v>
          </cell>
          <cell r="H1267" t="str">
            <v>RETI FOGNATURA</v>
          </cell>
          <cell r="I1267" t="str">
            <v>VARGIU</v>
          </cell>
          <cell r="J1267" t="str">
            <v>M4b</v>
          </cell>
        </row>
        <row r="1268">
          <cell r="A1268" t="str">
            <v>9536_FPDA_16</v>
          </cell>
          <cell r="B1268" t="str">
            <v>Riduzione acque parassite con opere di rifacimento e relining di collettori esistenti - intero agglomerato</v>
          </cell>
          <cell r="C1268" t="str">
            <v>FOGNATURA</v>
          </cell>
          <cell r="D1268" t="str">
            <v>AGGLOMERATO TRUCCAZZANO</v>
          </cell>
          <cell r="E1268" t="str">
            <v>NEW</v>
          </cell>
          <cell r="F1268" t="str">
            <v>CAP AREA TECNICA</v>
          </cell>
          <cell r="G1268" t="str">
            <v>CAP AREA TECNICA</v>
          </cell>
          <cell r="H1268" t="str">
            <v>RETI FOGNATURA</v>
          </cell>
          <cell r="I1268" t="str">
            <v>VARGIU</v>
          </cell>
          <cell r="J1268" t="str">
            <v>M4b</v>
          </cell>
        </row>
        <row r="1269">
          <cell r="A1269" t="str">
            <v>9536_FPDA_17</v>
          </cell>
          <cell r="B1269" t="str">
            <v>Riduzione acque parassite con opere di rifacimento e relining di collettori esistenti - intero agglomerato</v>
          </cell>
          <cell r="C1269" t="str">
            <v>FOGNATURA</v>
          </cell>
          <cell r="D1269" t="str">
            <v>AGGLOMERATO ZELO SURRIGONE</v>
          </cell>
          <cell r="E1269" t="str">
            <v>NEW</v>
          </cell>
          <cell r="F1269" t="str">
            <v>CAP AREA TECNICA</v>
          </cell>
          <cell r="G1269" t="str">
            <v>CAP AREA TECNICA</v>
          </cell>
          <cell r="H1269" t="str">
            <v>RETI FOGNATURA</v>
          </cell>
          <cell r="I1269" t="str">
            <v>VARGIU</v>
          </cell>
          <cell r="J1269" t="str">
            <v>M4b</v>
          </cell>
        </row>
        <row r="1270">
          <cell r="A1270" t="str">
            <v>9028_FPDA_1</v>
          </cell>
          <cell r="B1270" t="str">
            <v>Adeguamento sfioratore conforme a RR 06/2019</v>
          </cell>
          <cell r="C1270" t="str">
            <v>FOGNATURA</v>
          </cell>
          <cell r="D1270" t="str">
            <v>CORSICO</v>
          </cell>
          <cell r="E1270" t="str">
            <v>NEW</v>
          </cell>
          <cell r="F1270" t="str">
            <v>CAP AREA TECNICA</v>
          </cell>
          <cell r="G1270" t="str">
            <v>CAP AREA TECNICA</v>
          </cell>
          <cell r="H1270" t="str">
            <v>RETI FOGNATURA</v>
          </cell>
          <cell r="I1270" t="str">
            <v>VARGIU</v>
          </cell>
          <cell r="J1270" t="str">
            <v>M4b</v>
          </cell>
        </row>
        <row r="1271">
          <cell r="A1271" t="str">
            <v>9028_FPDA_2</v>
          </cell>
          <cell r="B1271" t="str">
            <v>Adeguamento sfioratore conforme a RR 06/2019</v>
          </cell>
          <cell r="C1271" t="str">
            <v>FOGNATURA</v>
          </cell>
          <cell r="D1271" t="str">
            <v>CORSICO</v>
          </cell>
          <cell r="E1271" t="str">
            <v>NEW</v>
          </cell>
          <cell r="F1271" t="str">
            <v>CAP AREA TECNICA</v>
          </cell>
          <cell r="G1271" t="str">
            <v>CAP AREA TECNICA</v>
          </cell>
          <cell r="H1271" t="str">
            <v>RETI FOGNATURA</v>
          </cell>
          <cell r="I1271" t="str">
            <v>VARGIU</v>
          </cell>
          <cell r="J1271" t="str">
            <v>M4b</v>
          </cell>
        </row>
        <row r="1272">
          <cell r="A1272" t="str">
            <v>9028_FPDA_3</v>
          </cell>
          <cell r="B1272" t="str">
            <v>Chiusura sfioratore</v>
          </cell>
          <cell r="C1272" t="str">
            <v>FOGNATURA</v>
          </cell>
          <cell r="D1272" t="str">
            <v>ASSAGO</v>
          </cell>
          <cell r="E1272" t="str">
            <v>NEW</v>
          </cell>
          <cell r="F1272" t="str">
            <v>CAP AREA TECNICA</v>
          </cell>
          <cell r="G1272" t="str">
            <v>CAP AREA TECNICA</v>
          </cell>
          <cell r="H1272" t="str">
            <v>RETI FOGNATURA</v>
          </cell>
          <cell r="I1272" t="str">
            <v>VARGIU</v>
          </cell>
          <cell r="J1272" t="str">
            <v>M4b</v>
          </cell>
        </row>
        <row r="1273">
          <cell r="A1273" t="str">
            <v>9028_FPDA_4</v>
          </cell>
          <cell r="B1273" t="str">
            <v>Adeguamento sfioratore conforme a RR 06/2019</v>
          </cell>
          <cell r="C1273" t="str">
            <v>FOGNATURA</v>
          </cell>
          <cell r="D1273" t="str">
            <v>CORSICO</v>
          </cell>
          <cell r="E1273" t="str">
            <v>NEW</v>
          </cell>
          <cell r="F1273" t="str">
            <v>CAP AREA TECNICA</v>
          </cell>
          <cell r="G1273" t="str">
            <v>CAP AREA TECNICA</v>
          </cell>
          <cell r="H1273" t="str">
            <v>RETI FOGNATURA</v>
          </cell>
          <cell r="I1273" t="str">
            <v>VARGIU</v>
          </cell>
          <cell r="J1273" t="str">
            <v>M4b</v>
          </cell>
        </row>
        <row r="1274">
          <cell r="A1274" t="str">
            <v>9028_FPDA_5</v>
          </cell>
          <cell r="B1274" t="str">
            <v>Adeguamento sfioratore conforme a RR 06/2019</v>
          </cell>
          <cell r="C1274" t="str">
            <v>FOGNATURA</v>
          </cell>
          <cell r="D1274" t="str">
            <v>BESATE</v>
          </cell>
          <cell r="E1274" t="str">
            <v>NEW</v>
          </cell>
          <cell r="F1274" t="str">
            <v>CAP AREA TECNICA</v>
          </cell>
          <cell r="G1274" t="str">
            <v>CAP AREA TECNICA</v>
          </cell>
          <cell r="H1274" t="str">
            <v>RETI FOGNATURA</v>
          </cell>
          <cell r="I1274" t="str">
            <v>VARGIU</v>
          </cell>
          <cell r="J1274" t="str">
            <v>M4b</v>
          </cell>
        </row>
        <row r="1275">
          <cell r="A1275" t="str">
            <v>9028_FPDA_6</v>
          </cell>
          <cell r="B1275" t="str">
            <v>Adeguamento sfioratore conforme a RR 06/2019</v>
          </cell>
          <cell r="C1275" t="str">
            <v>FOGNATURA</v>
          </cell>
          <cell r="D1275" t="str">
            <v>OPERA</v>
          </cell>
          <cell r="E1275" t="str">
            <v>NEW</v>
          </cell>
          <cell r="F1275" t="str">
            <v>CAP AREA TECNICA</v>
          </cell>
          <cell r="G1275" t="str">
            <v>CAP AREA TECNICA</v>
          </cell>
          <cell r="H1275" t="str">
            <v>RETI FOGNATURA</v>
          </cell>
          <cell r="I1275" t="str">
            <v>VARGIU</v>
          </cell>
          <cell r="J1275" t="str">
            <v>M4b</v>
          </cell>
        </row>
        <row r="1276">
          <cell r="A1276" t="str">
            <v>9028_FPDA_7</v>
          </cell>
          <cell r="B1276" t="str">
            <v>Adeguamento sfioratore conforme a RR 06/2019</v>
          </cell>
          <cell r="C1276" t="str">
            <v>FOGNATURA</v>
          </cell>
          <cell r="D1276" t="str">
            <v>OPERA</v>
          </cell>
          <cell r="E1276" t="str">
            <v>NEW</v>
          </cell>
          <cell r="F1276" t="str">
            <v>CAP AREA TECNICA</v>
          </cell>
          <cell r="G1276" t="str">
            <v>CAP AREA TECNICA</v>
          </cell>
          <cell r="H1276" t="str">
            <v>RETI FOGNATURA</v>
          </cell>
          <cell r="I1276" t="str">
            <v>VARGIU</v>
          </cell>
          <cell r="J1276" t="str">
            <v>M4b</v>
          </cell>
        </row>
        <row r="1277">
          <cell r="A1277" t="str">
            <v>9028_FPDA_8</v>
          </cell>
          <cell r="B1277" t="str">
            <v>Adeguamento SS collegata allo sfioratore non conforme ID 363</v>
          </cell>
          <cell r="C1277" t="str">
            <v>FOGNATURA</v>
          </cell>
          <cell r="D1277" t="str">
            <v>PIEVE EMANUELE</v>
          </cell>
          <cell r="E1277" t="str">
            <v>NEW</v>
          </cell>
          <cell r="F1277" t="str">
            <v>CAP AREA TECNICA</v>
          </cell>
          <cell r="G1277" t="str">
            <v>CAP AREA TECNICA</v>
          </cell>
          <cell r="H1277" t="str">
            <v>RETI FOGNATURA</v>
          </cell>
          <cell r="I1277" t="str">
            <v>VARGIU</v>
          </cell>
          <cell r="J1277" t="str">
            <v>M4b</v>
          </cell>
        </row>
        <row r="1278">
          <cell r="A1278" t="str">
            <v>9028_FPDA_9</v>
          </cell>
          <cell r="B1278" t="str">
            <v>Adeguamento SS collegata allo sfioratore conforme ID 1574</v>
          </cell>
          <cell r="C1278" t="str">
            <v>FOGNATURA</v>
          </cell>
          <cell r="D1278" t="str">
            <v>PIEVE EMANUELE</v>
          </cell>
          <cell r="E1278" t="str">
            <v>NEW</v>
          </cell>
          <cell r="F1278" t="str">
            <v>CAP AREA TECNICA</v>
          </cell>
          <cell r="G1278" t="str">
            <v>CAP AREA TECNICA</v>
          </cell>
          <cell r="H1278" t="str">
            <v>RETI FOGNATURA</v>
          </cell>
          <cell r="I1278" t="str">
            <v>VARGIU</v>
          </cell>
          <cell r="J1278" t="str">
            <v>M4b</v>
          </cell>
        </row>
        <row r="1279">
          <cell r="A1279" t="str">
            <v>9028_FPDA_10</v>
          </cell>
          <cell r="B1279" t="str">
            <v>Risoluzione scarichi diretti in CIS</v>
          </cell>
          <cell r="C1279" t="str">
            <v>FOGNATURA</v>
          </cell>
          <cell r="D1279" t="str">
            <v>MELEGNANO</v>
          </cell>
          <cell r="E1279" t="str">
            <v>NEW</v>
          </cell>
          <cell r="F1279" t="str">
            <v>CAP AREA TECNICA</v>
          </cell>
          <cell r="G1279" t="str">
            <v>CAP AREA TECNICA</v>
          </cell>
          <cell r="H1279" t="str">
            <v>RETI FOGNATURA</v>
          </cell>
          <cell r="I1279" t="str">
            <v>VARGIU (Labbadini)</v>
          </cell>
          <cell r="J1279" t="str">
            <v>M4b</v>
          </cell>
        </row>
        <row r="1280">
          <cell r="A1280" t="str">
            <v>9028_FPDA_11</v>
          </cell>
          <cell r="B1280" t="str">
            <v>adeguamento sfioratore conforme a RR 06/2019</v>
          </cell>
          <cell r="C1280" t="str">
            <v>FOGNATURA</v>
          </cell>
          <cell r="D1280" t="str">
            <v>SETTIMO MILANESE</v>
          </cell>
          <cell r="E1280" t="str">
            <v>NEW</v>
          </cell>
          <cell r="F1280" t="str">
            <v>CAP AREA TECNICA</v>
          </cell>
          <cell r="G1280" t="str">
            <v>CAP AREA TECNICA</v>
          </cell>
          <cell r="H1280" t="str">
            <v>RETI FOGNATURA</v>
          </cell>
          <cell r="I1280" t="str">
            <v>VARGIU</v>
          </cell>
          <cell r="J1280" t="str">
            <v>M4b</v>
          </cell>
        </row>
        <row r="1281">
          <cell r="A1281" t="str">
            <v>9028_FPDA_12</v>
          </cell>
          <cell r="B1281" t="str">
            <v>Adeguamento sfioratore conforme a RR 06/2019</v>
          </cell>
          <cell r="C1281" t="str">
            <v>FOGNATURA</v>
          </cell>
          <cell r="D1281" t="str">
            <v>PIOLTELLO</v>
          </cell>
          <cell r="E1281" t="str">
            <v>NEW</v>
          </cell>
          <cell r="F1281" t="str">
            <v>CAP AREA TECNICA</v>
          </cell>
          <cell r="G1281" t="str">
            <v>CAP AREA TECNICA</v>
          </cell>
          <cell r="H1281" t="str">
            <v>RETI FOGNATURA</v>
          </cell>
          <cell r="I1281" t="str">
            <v>VARGIU</v>
          </cell>
          <cell r="J1281" t="str">
            <v>M4b</v>
          </cell>
        </row>
        <row r="1282">
          <cell r="A1282" t="str">
            <v>9028_FPDA_13</v>
          </cell>
          <cell r="B1282" t="str">
            <v>Adeguamento sfioratore conforme a RR 06/2019</v>
          </cell>
          <cell r="C1282" t="str">
            <v>FOGNATURA</v>
          </cell>
          <cell r="D1282" t="str">
            <v>PIOLTELLO</v>
          </cell>
          <cell r="E1282" t="str">
            <v>NEW</v>
          </cell>
          <cell r="F1282" t="str">
            <v>CAP AREA TECNICA</v>
          </cell>
          <cell r="G1282" t="str">
            <v>CAP AREA TECNICA</v>
          </cell>
          <cell r="H1282" t="str">
            <v>RETI FOGNATURA</v>
          </cell>
          <cell r="I1282" t="str">
            <v>VARGIU</v>
          </cell>
          <cell r="J1282" t="str">
            <v>M4b</v>
          </cell>
        </row>
        <row r="1283">
          <cell r="A1283" t="str">
            <v>9028_FPDA_14</v>
          </cell>
          <cell r="B1283" t="str">
            <v>Adeguamento sfioratore conforme a RR 06/2019</v>
          </cell>
          <cell r="C1283" t="str">
            <v>FOGNATURA</v>
          </cell>
          <cell r="D1283" t="str">
            <v>COLOGNO MONZESE</v>
          </cell>
          <cell r="E1283" t="str">
            <v>NEW</v>
          </cell>
          <cell r="F1283" t="str">
            <v>CAP AREA TECNICA</v>
          </cell>
          <cell r="G1283" t="str">
            <v>CAP AREA TECNICA</v>
          </cell>
          <cell r="H1283" t="str">
            <v>RETI FOGNATURA</v>
          </cell>
          <cell r="I1283" t="str">
            <v>VARGIU</v>
          </cell>
          <cell r="J1283" t="str">
            <v>M4b</v>
          </cell>
        </row>
        <row r="1284">
          <cell r="A1284" t="str">
            <v>9028_FPDA_15</v>
          </cell>
          <cell r="B1284" t="str">
            <v>Adeguamento sfioratore conforme a RR 06/2019</v>
          </cell>
          <cell r="C1284" t="str">
            <v>FOGNATURA</v>
          </cell>
          <cell r="D1284" t="str">
            <v>PESCHIERA BORROMEO</v>
          </cell>
          <cell r="E1284" t="str">
            <v>NEW</v>
          </cell>
          <cell r="F1284" t="str">
            <v>CAP AREA TECNICA</v>
          </cell>
          <cell r="G1284" t="str">
            <v>CAP AREA TECNICA</v>
          </cell>
          <cell r="H1284" t="str">
            <v>RETI FOGNATURA</v>
          </cell>
          <cell r="I1284" t="str">
            <v>VARGIU</v>
          </cell>
          <cell r="J1284" t="str">
            <v>M4b</v>
          </cell>
        </row>
        <row r="1285">
          <cell r="A1285" t="str">
            <v>9028_FPDA_16</v>
          </cell>
          <cell r="B1285" t="str">
            <v>Adeguamento vasca di prima pioggia e disperdente</v>
          </cell>
          <cell r="C1285" t="str">
            <v>FOGNATURA</v>
          </cell>
          <cell r="D1285" t="str">
            <v>CASSINETTA DI LUGAGNANO</v>
          </cell>
          <cell r="E1285" t="str">
            <v>NEW</v>
          </cell>
          <cell r="F1285" t="str">
            <v>CAP AREA TECNICA</v>
          </cell>
          <cell r="G1285" t="str">
            <v>CAP AREA TECNICA</v>
          </cell>
          <cell r="H1285" t="str">
            <v>RETI FOGNATURA</v>
          </cell>
          <cell r="I1285" t="str">
            <v>VARGIU</v>
          </cell>
          <cell r="J1285" t="str">
            <v>M4b</v>
          </cell>
        </row>
        <row r="1286">
          <cell r="A1286" t="str">
            <v>9028_FPDA_17</v>
          </cell>
          <cell r="B1286" t="str">
            <v>Adeguamento vasca di prima pioggia e disperdente</v>
          </cell>
          <cell r="C1286" t="str">
            <v>FOGNATURA</v>
          </cell>
          <cell r="D1286" t="str">
            <v>CASSINETTA DI LUGAGNANO</v>
          </cell>
          <cell r="E1286" t="str">
            <v>NEW</v>
          </cell>
          <cell r="F1286" t="str">
            <v>CAP AREA TECNICA</v>
          </cell>
          <cell r="G1286" t="str">
            <v>CAP AREA TECNICA</v>
          </cell>
          <cell r="H1286" t="str">
            <v>RETI FOGNATURA</v>
          </cell>
          <cell r="I1286" t="str">
            <v>VARGIU</v>
          </cell>
          <cell r="J1286" t="str">
            <v>M4b</v>
          </cell>
        </row>
        <row r="1287">
          <cell r="A1287" t="str">
            <v>9028_FPDA_18</v>
          </cell>
          <cell r="B1287" t="str">
            <v>Adeguamento sfioratore conforme a RR 06/2019</v>
          </cell>
          <cell r="C1287" t="str">
            <v>FOGNATURA</v>
          </cell>
          <cell r="D1287" t="str">
            <v>MAGENTA</v>
          </cell>
          <cell r="E1287" t="str">
            <v>NEW</v>
          </cell>
          <cell r="F1287" t="str">
            <v>CAP AREA TECNICA</v>
          </cell>
          <cell r="G1287" t="str">
            <v>CAP AREA TECNICA</v>
          </cell>
          <cell r="H1287" t="str">
            <v>RETI FOGNATURA</v>
          </cell>
          <cell r="I1287" t="str">
            <v>VARGIU</v>
          </cell>
          <cell r="J1287" t="str">
            <v>M4b</v>
          </cell>
        </row>
        <row r="1288">
          <cell r="A1288" t="str">
            <v>9028_FPDA_19</v>
          </cell>
          <cell r="B1288" t="str">
            <v>Dismissione pozzetto disperdente con  commistione acque bianche ed acque nere e collettamento alla rete esistente</v>
          </cell>
          <cell r="C1288" t="str">
            <v>FOGNATURA</v>
          </cell>
          <cell r="D1288" t="str">
            <v>PAULLO</v>
          </cell>
          <cell r="E1288" t="str">
            <v>NEW</v>
          </cell>
          <cell r="F1288" t="str">
            <v>CAP AREA TECNICA</v>
          </cell>
          <cell r="G1288" t="str">
            <v>CAP AREA TECNICA</v>
          </cell>
          <cell r="H1288" t="str">
            <v>RETI FOGNATURA</v>
          </cell>
          <cell r="I1288" t="str">
            <v>VARGIU</v>
          </cell>
          <cell r="J1288" t="str">
            <v>M4b</v>
          </cell>
        </row>
        <row r="1289">
          <cell r="A1289" t="str">
            <v>9028_FPDA_20</v>
          </cell>
          <cell r="B1289" t="str">
            <v>Ripristino di sfioratore occluso durante i lavori di rifacimento della linea ferroviaria</v>
          </cell>
          <cell r="C1289" t="str">
            <v>FOGNATURA</v>
          </cell>
          <cell r="D1289" t="str">
            <v>TREZZANO SUL NAVIGLIO</v>
          </cell>
          <cell r="E1289" t="str">
            <v>NEW</v>
          </cell>
          <cell r="F1289" t="str">
            <v>CAP AREA TECNICA</v>
          </cell>
          <cell r="G1289" t="str">
            <v>CAP AREA TECNICA</v>
          </cell>
          <cell r="H1289" t="str">
            <v>RETI FOGNATURA</v>
          </cell>
          <cell r="I1289" t="str">
            <v>VARGIU</v>
          </cell>
          <cell r="J1289" t="str">
            <v>M4b</v>
          </cell>
        </row>
        <row r="1290">
          <cell r="A1290" t="str">
            <v>9028_FPDA_21</v>
          </cell>
          <cell r="B1290" t="str">
            <v>Adeguamento sfioratore conforme a RR 06/2019</v>
          </cell>
          <cell r="C1290" t="str">
            <v>FOGNATURA</v>
          </cell>
          <cell r="D1290" t="str">
            <v>SETTIMO MILANESE</v>
          </cell>
          <cell r="E1290" t="str">
            <v>NEW</v>
          </cell>
          <cell r="F1290" t="str">
            <v>CAP AREA TECNICA</v>
          </cell>
          <cell r="G1290" t="str">
            <v>CAP AREA TECNICA</v>
          </cell>
          <cell r="H1290" t="str">
            <v>RETI FOGNATURA</v>
          </cell>
          <cell r="I1290" t="str">
            <v>VARGIU</v>
          </cell>
          <cell r="J1290" t="str">
            <v>M4b</v>
          </cell>
        </row>
        <row r="1291">
          <cell r="A1291" t="str">
            <v>9685_FPDA_1</v>
          </cell>
          <cell r="B1291" t="str">
            <v>Dismissione pozzi perdenti interferenti con la fascia di rispetto del pozzo ad uso potabile - intero agglomerato</v>
          </cell>
          <cell r="C1291" t="str">
            <v>FOGNATURA</v>
          </cell>
          <cell r="D1291" t="str">
            <v>AGGLOMERATO ABBIATEGRASSO</v>
          </cell>
          <cell r="E1291" t="str">
            <v>NEW</v>
          </cell>
          <cell r="F1291" t="str">
            <v>CAP AREA TECNICA</v>
          </cell>
          <cell r="G1291" t="str">
            <v>CAP AREA TECNICA</v>
          </cell>
          <cell r="H1291" t="str">
            <v>RETI FOGNATURA</v>
          </cell>
          <cell r="I1291" t="str">
            <v>VARGIU</v>
          </cell>
          <cell r="J1291" t="str">
            <v>M4a</v>
          </cell>
        </row>
        <row r="1292">
          <cell r="A1292" t="str">
            <v>9685_FPDA_2</v>
          </cell>
          <cell r="B1292" t="str">
            <v>Dismissione pozzi perdenti interferenti con la fascia di rispetto del pozzo ad uso potabile - intero agglomerato</v>
          </cell>
          <cell r="C1292" t="str">
            <v>FOGNATURA</v>
          </cell>
          <cell r="D1292" t="str">
            <v>AGGLOMERATO ASSAGO</v>
          </cell>
          <cell r="E1292" t="str">
            <v>NEW</v>
          </cell>
          <cell r="F1292" t="str">
            <v>CAP AREA TECNICA</v>
          </cell>
          <cell r="G1292" t="str">
            <v>CAP AREA TECNICA</v>
          </cell>
          <cell r="H1292" t="str">
            <v>RETI FOGNATURA</v>
          </cell>
          <cell r="I1292" t="str">
            <v>VARGIU</v>
          </cell>
          <cell r="J1292" t="str">
            <v>M4a</v>
          </cell>
        </row>
        <row r="1293">
          <cell r="A1293" t="str">
            <v>9685_FPDA_3</v>
          </cell>
          <cell r="B1293" t="str">
            <v>Dismissione pozzi perdenti interferenti con la fascia di rispetto del pozzo ad uso potabile - intero agglomerato</v>
          </cell>
          <cell r="C1293" t="str">
            <v>FOGNATURA</v>
          </cell>
          <cell r="D1293" t="str">
            <v>AGGLOMERATO BAREGGIO</v>
          </cell>
          <cell r="E1293" t="str">
            <v>NEW</v>
          </cell>
          <cell r="F1293" t="str">
            <v>CAP AREA TECNICA</v>
          </cell>
          <cell r="G1293" t="str">
            <v>CAP AREA TECNICA</v>
          </cell>
          <cell r="H1293" t="str">
            <v>RETI FOGNATURA</v>
          </cell>
          <cell r="I1293" t="str">
            <v>VARGIU</v>
          </cell>
          <cell r="J1293" t="str">
            <v>M4a</v>
          </cell>
        </row>
        <row r="1294">
          <cell r="A1294" t="str">
            <v>9685_FPDA_4</v>
          </cell>
          <cell r="B1294" t="str">
            <v>Dismissione pozzi perdenti interferenti con la fascia di rispetto del pozzo ad uso potabile - intero agglomerato</v>
          </cell>
          <cell r="C1294" t="str">
            <v>FOGNATURA</v>
          </cell>
          <cell r="D1294" t="str">
            <v>AGGLOMERATO CISLIANO</v>
          </cell>
          <cell r="E1294" t="str">
            <v>NEW</v>
          </cell>
          <cell r="F1294" t="str">
            <v>CAP AREA TECNICA</v>
          </cell>
          <cell r="G1294" t="str">
            <v>CAP AREA TECNICA</v>
          </cell>
          <cell r="H1294" t="str">
            <v>RETI FOGNATURA</v>
          </cell>
          <cell r="I1294" t="str">
            <v>VARGIU</v>
          </cell>
          <cell r="J1294" t="str">
            <v>M4a</v>
          </cell>
        </row>
        <row r="1295">
          <cell r="A1295" t="str">
            <v>9685_FPDA_5</v>
          </cell>
          <cell r="B1295" t="str">
            <v>Dismissione pozzi perdenti interferenti con la fascia di rispetto del pozzo ad uso potabile - intero agglomerato</v>
          </cell>
          <cell r="C1295" t="str">
            <v>FOGNATURA</v>
          </cell>
          <cell r="D1295" t="str">
            <v>AGGLOMERATO GUDO VISCONTI</v>
          </cell>
          <cell r="E1295" t="str">
            <v>NEW</v>
          </cell>
          <cell r="F1295" t="str">
            <v>CAP AREA TECNICA</v>
          </cell>
          <cell r="G1295" t="str">
            <v>CAP AREA TECNICA</v>
          </cell>
          <cell r="H1295" t="str">
            <v>RETI FOGNATURA</v>
          </cell>
          <cell r="I1295" t="str">
            <v>VARGIU</v>
          </cell>
          <cell r="J1295" t="str">
            <v>M4a</v>
          </cell>
        </row>
        <row r="1296">
          <cell r="A1296" t="str">
            <v>9685_FPDA_6</v>
          </cell>
          <cell r="B1296" t="str">
            <v>Dismissione pozzi perdenti interferenti con la fascia di rispetto del pozzo ad uso potabile - intero agglomerato</v>
          </cell>
          <cell r="C1296" t="str">
            <v>FOGNATURA</v>
          </cell>
          <cell r="D1296" t="str">
            <v>AGGLOMERATO MOTTA VISCONTI</v>
          </cell>
          <cell r="E1296" t="str">
            <v>NEW</v>
          </cell>
          <cell r="F1296" t="str">
            <v>CAP AREA TECNICA</v>
          </cell>
          <cell r="G1296" t="str">
            <v>CAP AREA TECNICA</v>
          </cell>
          <cell r="H1296" t="str">
            <v>RETI FOGNATURA</v>
          </cell>
          <cell r="I1296" t="str">
            <v>VARGIU</v>
          </cell>
          <cell r="J1296" t="str">
            <v>M4a</v>
          </cell>
        </row>
        <row r="1297">
          <cell r="A1297" t="str">
            <v>9685_FPDA_7</v>
          </cell>
          <cell r="B1297" t="str">
            <v>Dismissione pozzi perdenti interferenti con la fascia di rispetto del pozzo ad uso potabile - intero agglomerato</v>
          </cell>
          <cell r="C1297" t="str">
            <v>FOGNATURA</v>
          </cell>
          <cell r="D1297" t="str">
            <v>AGGLOMERATO OLONA SUD - PERO</v>
          </cell>
          <cell r="E1297" t="str">
            <v>NEW</v>
          </cell>
          <cell r="F1297" t="str">
            <v>CAP AREA TECNICA</v>
          </cell>
          <cell r="G1297" t="str">
            <v>CAP AREA TECNICA</v>
          </cell>
          <cell r="H1297" t="str">
            <v>RETI FOGNATURA</v>
          </cell>
          <cell r="I1297" t="str">
            <v>VARGIU</v>
          </cell>
          <cell r="J1297" t="str">
            <v>M4a</v>
          </cell>
        </row>
        <row r="1298">
          <cell r="A1298" t="str">
            <v>9685_FPDA_8</v>
          </cell>
          <cell r="B1298" t="str">
            <v>Dismissione pozzi perdenti interferenti con la fascia di rispetto del pozzo ad uso potabile - intero agglomerato</v>
          </cell>
          <cell r="C1298" t="str">
            <v>FOGNATURA</v>
          </cell>
          <cell r="D1298" t="str">
            <v>AGGLOMERATO OZZERO</v>
          </cell>
          <cell r="E1298" t="str">
            <v>NEW</v>
          </cell>
          <cell r="F1298" t="str">
            <v>CAP AREA TECNICA</v>
          </cell>
          <cell r="G1298" t="str">
            <v>CAP AREA TECNICA</v>
          </cell>
          <cell r="H1298" t="str">
            <v>RETI FOGNATURA</v>
          </cell>
          <cell r="I1298" t="str">
            <v>VARGIU</v>
          </cell>
          <cell r="J1298" t="str">
            <v>M4a</v>
          </cell>
        </row>
        <row r="1299">
          <cell r="A1299" t="str">
            <v>9685_FPDA_9</v>
          </cell>
          <cell r="B1299" t="str">
            <v>Dismissione pozzi perdenti interferenti con la fascia di rispetto del pozzo ad uso potabile - intero agglomerato</v>
          </cell>
          <cell r="C1299" t="str">
            <v>FOGNATURA</v>
          </cell>
          <cell r="D1299" t="str">
            <v>AGGLOMERATO PARABIAGO / RESCALDINA</v>
          </cell>
          <cell r="E1299" t="str">
            <v>NEW</v>
          </cell>
          <cell r="F1299" t="str">
            <v>CAP AREA TECNICA</v>
          </cell>
          <cell r="G1299" t="str">
            <v>CAP AREA TECNICA</v>
          </cell>
          <cell r="H1299" t="str">
            <v>RETI FOGNATURA</v>
          </cell>
          <cell r="I1299" t="str">
            <v>VARGIU</v>
          </cell>
          <cell r="J1299" t="str">
            <v>M4a</v>
          </cell>
        </row>
        <row r="1300">
          <cell r="A1300" t="str">
            <v>9685_FPDA_10</v>
          </cell>
          <cell r="B1300" t="str">
            <v>Dismissione pozzi perdenti interferenti con la fascia di rispetto del pozzo ad uso potabile - intero agglomerato</v>
          </cell>
          <cell r="C1300" t="str">
            <v>FOGNATURA</v>
          </cell>
          <cell r="D1300" t="str">
            <v>AGGLOMERATO PESCHIERA BORROMEO</v>
          </cell>
          <cell r="E1300" t="str">
            <v>NEW</v>
          </cell>
          <cell r="F1300" t="str">
            <v>CAP AREA TECNICA</v>
          </cell>
          <cell r="G1300" t="str">
            <v>CAP AREA TECNICA</v>
          </cell>
          <cell r="H1300" t="str">
            <v>RETI FOGNATURA</v>
          </cell>
          <cell r="I1300" t="str">
            <v>VARGIU</v>
          </cell>
          <cell r="J1300" t="str">
            <v>M4a</v>
          </cell>
        </row>
        <row r="1301">
          <cell r="A1301" t="str">
            <v>9685_FPDA_11</v>
          </cell>
          <cell r="B1301" t="str">
            <v>Dismissione pozzi perdenti interferenti con la fascia di rispetto del pozzo ad uso potabile - intero agglomerato</v>
          </cell>
          <cell r="C1301" t="str">
            <v>FOGNATURA</v>
          </cell>
          <cell r="D1301" t="str">
            <v>AGGLOMERATO ROBECCO SUL NAVIGLIO</v>
          </cell>
          <cell r="E1301" t="str">
            <v>NEW</v>
          </cell>
          <cell r="F1301" t="str">
            <v>CAP AREA TECNICA</v>
          </cell>
          <cell r="G1301" t="str">
            <v>CAP AREA TECNICA</v>
          </cell>
          <cell r="H1301" t="str">
            <v>RETI FOGNATURA</v>
          </cell>
          <cell r="I1301" t="str">
            <v>VARGIU</v>
          </cell>
          <cell r="J1301" t="str">
            <v>M4a</v>
          </cell>
        </row>
        <row r="1302">
          <cell r="A1302" t="str">
            <v>9685_FPDA_12</v>
          </cell>
          <cell r="B1302" t="str">
            <v>Dismissione pozzi perdenti interferenti con la fascia di rispetto del pozzo ad uso potabile - intero agglomerato</v>
          </cell>
          <cell r="C1302" t="str">
            <v>FOGNATURA</v>
          </cell>
          <cell r="D1302" t="str">
            <v>AGGLOMERATO SALERANO SUL LAMBRO</v>
          </cell>
          <cell r="E1302" t="str">
            <v>NEW</v>
          </cell>
          <cell r="F1302" t="str">
            <v>CAP AREA TECNICA</v>
          </cell>
          <cell r="G1302" t="str">
            <v>CAP AREA TECNICA</v>
          </cell>
          <cell r="H1302" t="str">
            <v>RETI FOGNATURA</v>
          </cell>
          <cell r="I1302" t="str">
            <v>VARGIU</v>
          </cell>
          <cell r="J1302" t="str">
            <v>M4a</v>
          </cell>
        </row>
        <row r="1303">
          <cell r="A1303" t="str">
            <v>9028_AMI_SF1</v>
          </cell>
          <cell r="B1303" t="str">
            <v>Sfioratore 363</v>
          </cell>
          <cell r="C1303" t="str">
            <v>FOGNATURA</v>
          </cell>
          <cell r="D1303" t="str">
            <v>GAGGIANO</v>
          </cell>
          <cell r="E1303" t="str">
            <v>NEW PDR</v>
          </cell>
          <cell r="F1303" t="str">
            <v>CAP AREA TECNICA</v>
          </cell>
          <cell r="G1303" t="str">
            <v>CAP AREA TECNICA</v>
          </cell>
          <cell r="H1303" t="str">
            <v>RETI FOGNATURA</v>
          </cell>
          <cell r="I1303" t="str">
            <v>VARGIU (Labbadini)</v>
          </cell>
          <cell r="J1303" t="str">
            <v>M4b</v>
          </cell>
        </row>
        <row r="1304">
          <cell r="A1304" t="str">
            <v>9028_AMI_SF2</v>
          </cell>
          <cell r="B1304" t="str">
            <v>Sfioratore 416</v>
          </cell>
          <cell r="C1304" t="str">
            <v>FOGNATURA</v>
          </cell>
          <cell r="D1304" t="str">
            <v>GAGGIANO</v>
          </cell>
          <cell r="E1304" t="str">
            <v>NEW PDR</v>
          </cell>
          <cell r="F1304" t="str">
            <v>CAP AREA TECNICA</v>
          </cell>
          <cell r="G1304" t="str">
            <v>CAP AREA TECNICA</v>
          </cell>
          <cell r="H1304" t="str">
            <v>RETI FOGNATURA</v>
          </cell>
          <cell r="I1304" t="str">
            <v>VARGIU (Labbadini)</v>
          </cell>
          <cell r="J1304" t="str">
            <v>M4b</v>
          </cell>
        </row>
        <row r="1305">
          <cell r="A1305" t="str">
            <v>9685_FPDA_13</v>
          </cell>
          <cell r="B1305" t="str">
            <v>Dismissione pozzi perdenti interferenti con la fascia di rispetto del pozzo ad uso potabile - intero agglomerato</v>
          </cell>
          <cell r="C1305" t="str">
            <v>FOGNATURA</v>
          </cell>
          <cell r="D1305" t="str">
            <v>AGGLOMERATO SAN GIULIANO EST</v>
          </cell>
          <cell r="E1305" t="str">
            <v>NEW</v>
          </cell>
          <cell r="F1305" t="str">
            <v>CAP AREA TECNICA</v>
          </cell>
          <cell r="G1305" t="str">
            <v>CAP AREA TECNICA</v>
          </cell>
          <cell r="H1305" t="str">
            <v>RETI FOGNATURA</v>
          </cell>
          <cell r="I1305" t="str">
            <v>VARGIU</v>
          </cell>
          <cell r="J1305" t="str">
            <v>M4a</v>
          </cell>
        </row>
        <row r="1306">
          <cell r="A1306" t="str">
            <v>9685_FPDA_14</v>
          </cell>
          <cell r="B1306" t="str">
            <v>Dismissione pozzi perdenti interferenti con la fascia di rispetto del pozzo ad uso potabile - intero agglomerato</v>
          </cell>
          <cell r="C1306" t="str">
            <v>FOGNATURA</v>
          </cell>
          <cell r="D1306" t="str">
            <v>AGGLOMERATO SETTALA</v>
          </cell>
          <cell r="E1306" t="str">
            <v>NEW</v>
          </cell>
          <cell r="F1306" t="str">
            <v>CAP AREA TECNICA</v>
          </cell>
          <cell r="G1306" t="str">
            <v>CAP AREA TECNICA</v>
          </cell>
          <cell r="H1306" t="str">
            <v>RETI FOGNATURA</v>
          </cell>
          <cell r="I1306" t="str">
            <v>VARGIU</v>
          </cell>
          <cell r="J1306" t="str">
            <v>M4a</v>
          </cell>
        </row>
        <row r="1307">
          <cell r="A1307" t="str">
            <v>9685_FPDA_15</v>
          </cell>
          <cell r="B1307" t="str">
            <v>Dismissione pozzi perdenti interferenti con la fascia di rispetto del pozzo ad uso potabile - intero agglomerato</v>
          </cell>
          <cell r="C1307" t="str">
            <v>FOGNATURA</v>
          </cell>
          <cell r="D1307" t="str">
            <v>AGGLOMERATO TRUCCAZZANO</v>
          </cell>
          <cell r="E1307" t="str">
            <v>NEW</v>
          </cell>
          <cell r="F1307" t="str">
            <v>CAP AREA TECNICA</v>
          </cell>
          <cell r="G1307" t="str">
            <v>CAP AREA TECNICA</v>
          </cell>
          <cell r="H1307" t="str">
            <v>RETI FOGNATURA</v>
          </cell>
          <cell r="I1307" t="str">
            <v>VARGIU</v>
          </cell>
          <cell r="J1307" t="str">
            <v>M4a</v>
          </cell>
        </row>
        <row r="1308">
          <cell r="A1308" t="str">
            <v>9685_FPDA_16</v>
          </cell>
          <cell r="B1308" t="str">
            <v>Dismissione pozzi perdenti interferenti con la fascia di rispetto del pozzo ad uso potabile - intero agglomerato</v>
          </cell>
          <cell r="C1308" t="str">
            <v>FOGNATURA</v>
          </cell>
          <cell r="D1308" t="str">
            <v>AGGLOMERATO TURBIGO</v>
          </cell>
          <cell r="E1308" t="str">
            <v>NEW</v>
          </cell>
          <cell r="F1308" t="str">
            <v>CAP AREA TECNICA</v>
          </cell>
          <cell r="G1308" t="str">
            <v>CAP AREA TECNICA</v>
          </cell>
          <cell r="H1308" t="str">
            <v>RETI FOGNATURA</v>
          </cell>
          <cell r="I1308" t="str">
            <v>VARGIU</v>
          </cell>
          <cell r="J1308" t="str">
            <v>M4a</v>
          </cell>
        </row>
        <row r="1309">
          <cell r="A1309" t="str">
            <v>9691_FPDA</v>
          </cell>
          <cell r="B1309" t="str">
            <v>Riqualificazione del fontanile Briocco di Rho</v>
          </cell>
          <cell r="C1309" t="str">
            <v>FOGNATURA</v>
          </cell>
          <cell r="D1309" t="str">
            <v>RHO</v>
          </cell>
          <cell r="E1309" t="str">
            <v>NEW</v>
          </cell>
          <cell r="F1309" t="str">
            <v>CAP AREA TECNICA</v>
          </cell>
          <cell r="G1309" t="str">
            <v>CAP AREA TECNICA</v>
          </cell>
          <cell r="H1309" t="str">
            <v>RETI FOGNATURA</v>
          </cell>
          <cell r="I1309" t="str">
            <v>VARGIU</v>
          </cell>
          <cell r="J1309" t="str">
            <v>M4a</v>
          </cell>
        </row>
        <row r="1310">
          <cell r="A1310" t="str">
            <v>9028_FPDA_23</v>
          </cell>
          <cell r="B1310" t="str">
            <v>Eliminazione Scarichi Fognari</v>
          </cell>
          <cell r="C1310" t="str">
            <v>FOGNATURA</v>
          </cell>
          <cell r="D1310" t="str">
            <v>RHO</v>
          </cell>
          <cell r="E1310" t="str">
            <v>NEW</v>
          </cell>
          <cell r="F1310" t="str">
            <v>CAP AREA TECNICA</v>
          </cell>
          <cell r="G1310" t="str">
            <v>CAP AREA TECNICA</v>
          </cell>
          <cell r="H1310" t="str">
            <v>RETI FOGNATURA</v>
          </cell>
          <cell r="I1310" t="str">
            <v>VARGIU</v>
          </cell>
          <cell r="J1310" t="str">
            <v>M6</v>
          </cell>
        </row>
        <row r="1311">
          <cell r="A1311" t="str">
            <v>5739_90</v>
          </cell>
          <cell r="B1311" t="str">
            <v xml:space="preserve">Realizzazione nuovo pozzo prima falda Noviglio </v>
          </cell>
          <cell r="C1311" t="str">
            <v>ALTRE ATTIVITA IDRICHE</v>
          </cell>
          <cell r="D1311" t="str">
            <v>NOVIGLIO</v>
          </cell>
          <cell r="E1311" t="str">
            <v>Attiva</v>
          </cell>
          <cell r="F1311" t="str">
            <v>GESTIONE CLIENTI</v>
          </cell>
          <cell r="G1311" t="str">
            <v>GESTIONE CLIENTI</v>
          </cell>
          <cell r="H1311" t="str">
            <v>POZZI DI PRIMA FALDA</v>
          </cell>
          <cell r="I1311" t="str">
            <v>SPOSITO</v>
          </cell>
          <cell r="J1311" t="str">
            <v>M3</v>
          </cell>
        </row>
        <row r="1312">
          <cell r="A1312">
            <v>9732</v>
          </cell>
          <cell r="B1312" t="str">
            <v>Rifacimento reti fognarie</v>
          </cell>
          <cell r="C1312" t="str">
            <v>FOGNATURA</v>
          </cell>
          <cell r="D1312" t="str">
            <v>COMUNI VARI</v>
          </cell>
          <cell r="E1312" t="str">
            <v>NEW</v>
          </cell>
          <cell r="F1312" t="str">
            <v>CAP AREA TECNICA</v>
          </cell>
          <cell r="G1312" t="str">
            <v>CAP AREA TECNICA</v>
          </cell>
          <cell r="H1312" t="str">
            <v>RETI FOGNATURA</v>
          </cell>
          <cell r="I1312" t="str">
            <v>VARGIU</v>
          </cell>
          <cell r="J1312" t="str">
            <v>M4a</v>
          </cell>
        </row>
        <row r="1313">
          <cell r="A1313" t="str">
            <v>9293_NEW2</v>
          </cell>
          <cell r="B1313" t="str">
            <v>Piano di Potenziamento Servizio Fognatura - proseguimento PPSF 2</v>
          </cell>
          <cell r="C1313" t="str">
            <v>FOGNATURA</v>
          </cell>
          <cell r="D1313" t="str">
            <v>COMUNI VARI</v>
          </cell>
          <cell r="E1313" t="str">
            <v>NEW</v>
          </cell>
          <cell r="F1313" t="str">
            <v>CAP AREA TECNICA</v>
          </cell>
          <cell r="G1313" t="str">
            <v>CAP AREA TECNICA</v>
          </cell>
          <cell r="H1313" t="str">
            <v>RETI FOGNATURA</v>
          </cell>
          <cell r="I1313" t="str">
            <v>VARGIU</v>
          </cell>
          <cell r="J1313" t="str">
            <v>M4a</v>
          </cell>
        </row>
        <row r="1314">
          <cell r="A1314" t="str">
            <v>9318_1</v>
          </cell>
          <cell r="B1314" t="str">
            <v>Sesto San Giovanni recupero fosforo</v>
          </cell>
          <cell r="C1314" t="str">
            <v>ALTRE ATTIVITA IDRICHE</v>
          </cell>
          <cell r="D1314" t="str">
            <v>DEPURATORE SESTO SAN GIOVANNI</v>
          </cell>
          <cell r="E1314" t="str">
            <v>Chiusa</v>
          </cell>
          <cell r="F1314" t="str">
            <v>ECONOMIE CIRCOLARI</v>
          </cell>
          <cell r="G1314" t="str">
            <v>ECONOMIA CIRCOLARE IN TARIFFA</v>
          </cell>
          <cell r="H1314" t="str">
            <v>ECONOMIA CIRCOLARE IN TARIFFA</v>
          </cell>
          <cell r="I1314" t="str">
            <v>LANUZZA</v>
          </cell>
          <cell r="J1314" t="str">
            <v>M5</v>
          </cell>
        </row>
        <row r="1315">
          <cell r="A1315" t="str">
            <v>9619_1_FPDA</v>
          </cell>
          <cell r="B1315" t="str">
            <v>Vasca a testa impianto Bresso</v>
          </cell>
          <cell r="C1315" t="str">
            <v>DEPURAZIONE</v>
          </cell>
          <cell r="D1315" t="str">
            <v>DEPURATORE BRESSO</v>
          </cell>
          <cell r="E1315" t="str">
            <v>NEW</v>
          </cell>
          <cell r="F1315" t="str">
            <v>CAP AREA TECNICA</v>
          </cell>
          <cell r="G1315" t="str">
            <v>CAP AREA TECNICA</v>
          </cell>
          <cell r="H1315" t="str">
            <v>VASCHE VOLANO DEPURAZIONE</v>
          </cell>
          <cell r="I1315" t="str">
            <v>VENTURA</v>
          </cell>
          <cell r="J1315" t="str">
            <v>M4b</v>
          </cell>
        </row>
        <row r="1316">
          <cell r="A1316" t="str">
            <v>9524_FT</v>
          </cell>
          <cell r="B1316" t="str">
            <v>sviluppo filiera biometano a matrici organiche (Kyoto) Fuori Tariffa</v>
          </cell>
          <cell r="C1316" t="str">
            <v>ATTIVITA DIVERSE</v>
          </cell>
          <cell r="D1316" t="str">
            <v>COMUNI VARI</v>
          </cell>
          <cell r="E1316" t="str">
            <v>Attiva</v>
          </cell>
          <cell r="F1316" t="str">
            <v>ECONOMIE CIRCOLARI</v>
          </cell>
          <cell r="G1316" t="str">
            <v>ECONOMIA CIRCOLARE COMPLEMENTARE</v>
          </cell>
          <cell r="H1316" t="str">
            <v>ECONOMIA CIRCOLARE COMPLEMENTARE</v>
          </cell>
          <cell r="I1316" t="str">
            <v>LANUZZA (Scaglione)</v>
          </cell>
          <cell r="J1316" t="str">
            <v>ALTRO</v>
          </cell>
        </row>
        <row r="1317">
          <cell r="A1317">
            <v>9735</v>
          </cell>
          <cell r="B1317" t="str">
            <v>Installazione e conduzione 12 bioessiccatori presso dep. ALFA</v>
          </cell>
          <cell r="C1317" t="str">
            <v>DEPURAZIONE</v>
          </cell>
          <cell r="D1317" t="str">
            <v>COMUNI VARI</v>
          </cell>
          <cell r="E1317" t="str">
            <v>NEW</v>
          </cell>
          <cell r="F1317" t="str">
            <v>AMI OPERATION</v>
          </cell>
          <cell r="G1317" t="str">
            <v>AMI DEPURAZIONE</v>
          </cell>
          <cell r="H1317" t="str">
            <v>DEP MSTR PROGRAMMATA</v>
          </cell>
          <cell r="I1317" t="str">
            <v>LANUZZA (Scaglione)</v>
          </cell>
          <cell r="J1317" t="str">
            <v>M5</v>
          </cell>
        </row>
        <row r="1318">
          <cell r="A1318">
            <v>9736</v>
          </cell>
          <cell r="B1318" t="str">
            <v>Installazione 5 bioessiccatori dep. PERO</v>
          </cell>
          <cell r="C1318" t="str">
            <v>DEPURAZIONE</v>
          </cell>
          <cell r="D1318" t="str">
            <v>DEPURATORE DI PERO</v>
          </cell>
          <cell r="E1318" t="str">
            <v>NEW</v>
          </cell>
          <cell r="F1318" t="str">
            <v>AMI OPERATION</v>
          </cell>
          <cell r="G1318" t="str">
            <v>AMI DEPURAZIONE</v>
          </cell>
          <cell r="H1318" t="str">
            <v>DEP MSTR PROGRAMMATA</v>
          </cell>
          <cell r="I1318" t="str">
            <v>LANUZZA (Scaglione)</v>
          </cell>
          <cell r="J1318" t="str">
            <v>M5</v>
          </cell>
        </row>
        <row r="1319">
          <cell r="A1319">
            <v>9737</v>
          </cell>
          <cell r="B1319" t="str">
            <v>Realizzazione sistema caricamento fanghi palabili in digestione</v>
          </cell>
          <cell r="C1319" t="str">
            <v>DEPURAZIONE</v>
          </cell>
          <cell r="D1319" t="str">
            <v>DEPURATORE DI PERO</v>
          </cell>
          <cell r="E1319" t="str">
            <v>NEW</v>
          </cell>
          <cell r="F1319" t="str">
            <v>AMI OPERATION</v>
          </cell>
          <cell r="G1319" t="str">
            <v>AMI DEPURAZIONE</v>
          </cell>
          <cell r="H1319" t="str">
            <v>DEP MSTR PROGRAMMATA</v>
          </cell>
          <cell r="I1319" t="str">
            <v>LANUZZA (Scaglione)</v>
          </cell>
          <cell r="J1319" t="str">
            <v>M5</v>
          </cell>
        </row>
        <row r="1320">
          <cell r="A1320">
            <v>9738</v>
          </cell>
          <cell r="B1320" t="str">
            <v>Sviluppo set dashboard per la gestione del SII</v>
          </cell>
          <cell r="C1320" t="str">
            <v>GENERALE</v>
          </cell>
          <cell r="D1320" t="str">
            <v>COMUNI VARI</v>
          </cell>
          <cell r="E1320" t="str">
            <v>NEW</v>
          </cell>
          <cell r="F1320" t="str">
            <v>OI</v>
          </cell>
          <cell r="G1320" t="str">
            <v>OPERATIONAL INTELLIGENCE</v>
          </cell>
          <cell r="H1320" t="str">
            <v>TELECONTROLLO</v>
          </cell>
          <cell r="I1320" t="str">
            <v>LANUZZA (MUZZATTI)</v>
          </cell>
          <cell r="J1320" t="str">
            <v>ALTRO</v>
          </cell>
        </row>
        <row r="1321">
          <cell r="A1321" t="str">
            <v>9690_FPDA_1</v>
          </cell>
          <cell r="B1321" t="str">
            <v>Realizzazione vasche volano di laminazione in ottemperanza al PTUA</v>
          </cell>
          <cell r="C1321" t="str">
            <v>FOGNATURA</v>
          </cell>
          <cell r="D1321" t="str">
            <v>COMUNI VARI</v>
          </cell>
          <cell r="E1321" t="str">
            <v>NEW PDR</v>
          </cell>
          <cell r="F1321" t="str">
            <v>CAP AREA TECNICA</v>
          </cell>
          <cell r="G1321" t="str">
            <v>CAP AREA TECNICA</v>
          </cell>
          <cell r="H1321" t="str">
            <v>RETI FOGNATURA</v>
          </cell>
          <cell r="I1321" t="str">
            <v>VARGIU</v>
          </cell>
          <cell r="J1321" t="str">
            <v>M4b</v>
          </cell>
        </row>
        <row r="1322">
          <cell r="A1322">
            <v>9733</v>
          </cell>
          <cell r="B1322" t="str">
            <v>risoluzione interferenze fognarie Paullese fog10 e fog11</v>
          </cell>
          <cell r="C1322" t="str">
            <v>FOGNATURA</v>
          </cell>
          <cell r="D1322" t="str">
            <v>PAULLO SETTALA</v>
          </cell>
          <cell r="E1322" t="str">
            <v>NEW</v>
          </cell>
          <cell r="F1322" t="str">
            <v>CAP AREA TECNICA</v>
          </cell>
          <cell r="G1322" t="str">
            <v>CAP AREA TECNICA</v>
          </cell>
          <cell r="H1322" t="str">
            <v>RETI FOGNATURA</v>
          </cell>
          <cell r="I1322" t="str">
            <v>VARGIU</v>
          </cell>
          <cell r="J1322" t="str">
            <v>M4a</v>
          </cell>
        </row>
        <row r="1323">
          <cell r="A1323">
            <v>9734</v>
          </cell>
          <cell r="B1323" t="str">
            <v>Risoluzione interferenza acquedotto con SP Ex SS 415 Paullese</v>
          </cell>
          <cell r="C1323" t="str">
            <v>ACQUEDOTTO</v>
          </cell>
          <cell r="D1323" t="str">
            <v>PAULLO</v>
          </cell>
          <cell r="E1323" t="str">
            <v>NEW</v>
          </cell>
          <cell r="F1323" t="str">
            <v>CAP AREA TECNICA</v>
          </cell>
          <cell r="G1323" t="str">
            <v>CAP AREA TECNICA</v>
          </cell>
          <cell r="H1323" t="str">
            <v>RETI ACQUEDOTTO</v>
          </cell>
          <cell r="I1323" t="str">
            <v>VENTURA</v>
          </cell>
          <cell r="J1323" t="str">
            <v>M2</v>
          </cell>
        </row>
        <row r="1324">
          <cell r="A1324">
            <v>9688</v>
          </cell>
          <cell r="B1324" t="str">
            <v>Potenziamento rete fognaria edifici ALER Via Treves, 41 - Trezzano s/N</v>
          </cell>
          <cell r="C1324" t="str">
            <v>FOGNATURA</v>
          </cell>
          <cell r="D1324" t="str">
            <v>TREZZANO SUL NAVIGLIO</v>
          </cell>
          <cell r="E1324" t="str">
            <v>NEW</v>
          </cell>
          <cell r="F1324" t="str">
            <v>CAP AREA TECNICA</v>
          </cell>
          <cell r="G1324" t="str">
            <v>CAP AREA TECNICA</v>
          </cell>
          <cell r="H1324" t="str">
            <v>RETI FOGNATURA</v>
          </cell>
          <cell r="I1324" t="str">
            <v>VARGIU</v>
          </cell>
          <cell r="J1324" t="str">
            <v>M4a</v>
          </cell>
        </row>
        <row r="1325">
          <cell r="A1325">
            <v>4581</v>
          </cell>
          <cell r="B1325" t="str">
            <v>Sedriano - Collegamento alla fognatura di zone prive del servizio</v>
          </cell>
          <cell r="C1325" t="str">
            <v>FOGNATURA</v>
          </cell>
          <cell r="D1325" t="str">
            <v>SEDRIANO</v>
          </cell>
          <cell r="E1325" t="str">
            <v>OLD</v>
          </cell>
          <cell r="F1325"/>
          <cell r="G1325"/>
          <cell r="H1325"/>
          <cell r="I1325"/>
          <cell r="J1325"/>
        </row>
        <row r="1326">
          <cell r="A1326">
            <v>4729</v>
          </cell>
          <cell r="B1326" t="str">
            <v>Spostamento della condotta fognaria per interferenza della "bretella" Serravalle in Segrate</v>
          </cell>
          <cell r="C1326" t="str">
            <v>FOGNATURA</v>
          </cell>
          <cell r="D1326" t="str">
            <v>SEGRATE</v>
          </cell>
          <cell r="E1326" t="str">
            <v>OLD</v>
          </cell>
          <cell r="F1326"/>
          <cell r="G1326" t="str">
            <v>CAP AREA TECNICA</v>
          </cell>
          <cell r="H1326" t="str">
            <v>INTERFERENZE FOGNATURE</v>
          </cell>
          <cell r="I1326"/>
          <cell r="J1326" t="str">
            <v>M4a</v>
          </cell>
        </row>
        <row r="1327">
          <cell r="A1327">
            <v>4911</v>
          </cell>
          <cell r="B1327" t="str">
            <v>BREBEMI risoluzione interferenza Pioltello ACQ C 06-01 parallelismo nord</v>
          </cell>
          <cell r="C1327" t="str">
            <v>ACQUEDOTTO</v>
          </cell>
          <cell r="D1327" t="str">
            <v>PIOLTELLO</v>
          </cell>
          <cell r="E1327" t="str">
            <v>OLD</v>
          </cell>
          <cell r="F1327"/>
          <cell r="G1327" t="str">
            <v>CAP AREA TECNICA</v>
          </cell>
          <cell r="H1327" t="str">
            <v>INTERFERENZE ACQUEDOTTI</v>
          </cell>
          <cell r="I1327"/>
          <cell r="J1327" t="str">
            <v>M2</v>
          </cell>
        </row>
        <row r="1328">
          <cell r="A1328">
            <v>4912</v>
          </cell>
          <cell r="B1328" t="str">
            <v>BREBEMI risoluzione interferenza Pioltello  ACQ.C 06-02 parallelismo sud</v>
          </cell>
          <cell r="C1328" t="str">
            <v>ACQUEDOTTO</v>
          </cell>
          <cell r="D1328" t="str">
            <v>PIOLTELLO</v>
          </cell>
          <cell r="E1328" t="str">
            <v>OLD</v>
          </cell>
          <cell r="F1328"/>
          <cell r="G1328" t="str">
            <v>CAP AREA TECNICA</v>
          </cell>
          <cell r="H1328" t="str">
            <v>INTERFERENZE ACQUEDOTTI</v>
          </cell>
          <cell r="I1328"/>
          <cell r="J1328" t="str">
            <v>M2</v>
          </cell>
        </row>
        <row r="1329">
          <cell r="A1329">
            <v>4917</v>
          </cell>
          <cell r="B1329" t="str">
            <v>BREBEMI risoluzione interferenza Segrate ACQ R.06-14/2 via Mondadori</v>
          </cell>
          <cell r="C1329" t="str">
            <v>ACQUEDOTTO</v>
          </cell>
          <cell r="D1329" t="str">
            <v>SEGRATE</v>
          </cell>
          <cell r="E1329" t="str">
            <v>OLD</v>
          </cell>
          <cell r="F1329"/>
          <cell r="G1329" t="str">
            <v>CAP AREA TECNICA</v>
          </cell>
          <cell r="H1329" t="str">
            <v>INTERFERENZE ACQUEDOTTI</v>
          </cell>
          <cell r="I1329"/>
          <cell r="J1329" t="str">
            <v>M2</v>
          </cell>
        </row>
        <row r="1330">
          <cell r="A1330">
            <v>4919</v>
          </cell>
          <cell r="B1330" t="str">
            <v>BREBEMI risoluzione interferenza Segrate ACQ R.06-17 Rotatoria via Dante</v>
          </cell>
          <cell r="C1330" t="str">
            <v>ACQUEDOTTO</v>
          </cell>
          <cell r="D1330" t="str">
            <v>SEGRATE</v>
          </cell>
          <cell r="E1330" t="str">
            <v>OLD</v>
          </cell>
          <cell r="F1330"/>
          <cell r="G1330" t="str">
            <v>CAP AREA TECNICA</v>
          </cell>
          <cell r="H1330" t="str">
            <v>INTERFERENZE ACQUEDOTTI</v>
          </cell>
          <cell r="I1330"/>
          <cell r="J1330" t="str">
            <v>M2</v>
          </cell>
        </row>
        <row r="1331">
          <cell r="A1331">
            <v>4921</v>
          </cell>
          <cell r="B1331" t="str">
            <v>BREBEMI risoluzione interferenza Rodano ACQ.R 06-25 via Visconti di Modrone</v>
          </cell>
          <cell r="C1331" t="str">
            <v>ACQUEDOTTO</v>
          </cell>
          <cell r="D1331" t="str">
            <v>RODANO</v>
          </cell>
          <cell r="E1331" t="str">
            <v>OLD</v>
          </cell>
          <cell r="F1331"/>
          <cell r="G1331" t="str">
            <v>CAP AREA TECNICA</v>
          </cell>
          <cell r="H1331" t="str">
            <v>INTERFERENZE ACQUEDOTTI</v>
          </cell>
          <cell r="I1331"/>
          <cell r="J1331" t="str">
            <v>M2</v>
          </cell>
        </row>
        <row r="1332">
          <cell r="A1332">
            <v>4922</v>
          </cell>
          <cell r="B1332" t="str">
            <v>BREBEMI risoluzione interferenza Rodano ACQ.R 06-26 S.P.182</v>
          </cell>
          <cell r="C1332" t="str">
            <v>ACQUEDOTTO</v>
          </cell>
          <cell r="D1332" t="str">
            <v>RODANO</v>
          </cell>
          <cell r="E1332" t="str">
            <v>OLD</v>
          </cell>
          <cell r="F1332"/>
          <cell r="G1332" t="str">
            <v>CAP AREA TECNICA</v>
          </cell>
          <cell r="H1332" t="str">
            <v>INTERFERENZE ACQUEDOTTI</v>
          </cell>
          <cell r="I1332"/>
          <cell r="J1332" t="str">
            <v>M2</v>
          </cell>
        </row>
        <row r="1333">
          <cell r="A1333">
            <v>4928</v>
          </cell>
          <cell r="B1333" t="str">
            <v>BREBEMI risoluzione interferenza Segrate ACQ R 06-18</v>
          </cell>
          <cell r="C1333" t="str">
            <v>ACQUEDOTTO</v>
          </cell>
          <cell r="D1333" t="str">
            <v>SEGRATE</v>
          </cell>
          <cell r="E1333" t="str">
            <v>OLD</v>
          </cell>
          <cell r="F1333"/>
          <cell r="G1333" t="str">
            <v>CAP AREA TECNICA</v>
          </cell>
          <cell r="H1333" t="str">
            <v>INTERFERENZE ACQUEDOTTI</v>
          </cell>
          <cell r="I1333"/>
          <cell r="J1333" t="str">
            <v>M2</v>
          </cell>
        </row>
        <row r="1334">
          <cell r="A1334">
            <v>4930</v>
          </cell>
          <cell r="B1334" t="str">
            <v>BREBEMI 
Lavori delle interferenze fognarie sulla S.P. 103 Cassanese, presso i Comuni di Pioltello, Cassina de Pecchi e Cernusco sul Naviglio – Lotto 1</v>
          </cell>
          <cell r="C1334" t="str">
            <v>FOGNATURA</v>
          </cell>
          <cell r="D1334" t="str">
            <v>COMUNI VARI</v>
          </cell>
          <cell r="E1334" t="str">
            <v>OLD</v>
          </cell>
          <cell r="F1334"/>
          <cell r="G1334" t="str">
            <v>CAP AREA TECNICA</v>
          </cell>
          <cell r="H1334" t="str">
            <v>INTERFERENZE FOGNATURE</v>
          </cell>
          <cell r="I1334"/>
          <cell r="J1334" t="str">
            <v>M2</v>
          </cell>
        </row>
        <row r="1335">
          <cell r="A1335">
            <v>4931</v>
          </cell>
          <cell r="B1335" t="str">
            <v>BREBEMI risoluzione interferenza Pioltello FOG C 06-08 parallelismo Cassanese zona Comune</v>
          </cell>
          <cell r="C1335" t="str">
            <v>FOGNATURA</v>
          </cell>
          <cell r="D1335" t="str">
            <v>PIOLTELLO</v>
          </cell>
          <cell r="E1335" t="str">
            <v>OLD</v>
          </cell>
          <cell r="F1335"/>
          <cell r="G1335"/>
          <cell r="H1335"/>
          <cell r="I1335"/>
          <cell r="J1335" t="str">
            <v>M4a</v>
          </cell>
        </row>
        <row r="1336">
          <cell r="A1336">
            <v>4933</v>
          </cell>
          <cell r="B1336" t="str">
            <v>BREBEMI risoluzione interferenza Pioltello FOG C 06-05/2 parallelismo Cassanese DN150 e DN180 in Pioltello cimitero-rotonda</v>
          </cell>
          <cell r="C1336" t="str">
            <v>FOGNATURA</v>
          </cell>
          <cell r="D1336" t="str">
            <v>PIOLTELLO</v>
          </cell>
          <cell r="E1336" t="str">
            <v>OLD</v>
          </cell>
          <cell r="F1336"/>
          <cell r="G1336"/>
          <cell r="H1336"/>
          <cell r="I1336"/>
          <cell r="J1336" t="str">
            <v>M4a</v>
          </cell>
        </row>
        <row r="1337">
          <cell r="A1337">
            <v>4935</v>
          </cell>
          <cell r="B1337" t="str">
            <v>BREBEMI risoluzione interferenza Rodano FOG R 06-27 Rodano allaccio ANTIBIOTICOS</v>
          </cell>
          <cell r="C1337" t="str">
            <v>FOGNATURA</v>
          </cell>
          <cell r="D1337" t="str">
            <v>RODANO</v>
          </cell>
          <cell r="E1337" t="str">
            <v>OLD</v>
          </cell>
          <cell r="F1337"/>
          <cell r="G1337" t="str">
            <v>CAP AREA TECNICA</v>
          </cell>
          <cell r="H1337" t="str">
            <v>INTERFERENZE FOGNATURE</v>
          </cell>
          <cell r="I1337"/>
          <cell r="J1337" t="str">
            <v>M4a</v>
          </cell>
        </row>
        <row r="1338">
          <cell r="A1338">
            <v>5067</v>
          </cell>
          <cell r="B1338" t="str">
            <v>realizzazione rete fognaria San Donato Milanese</v>
          </cell>
          <cell r="C1338" t="str">
            <v>FOGNATURA</v>
          </cell>
          <cell r="D1338" t="str">
            <v>SAN DONATO MILANESE</v>
          </cell>
          <cell r="E1338" t="str">
            <v>OLD</v>
          </cell>
          <cell r="F1338"/>
          <cell r="G1338" t="str">
            <v>CAP AREA TECNICA</v>
          </cell>
          <cell r="H1338" t="str">
            <v>RETI FOGNATURA</v>
          </cell>
          <cell r="I1338"/>
          <cell r="J1338"/>
        </row>
        <row r="1339">
          <cell r="A1339">
            <v>5119</v>
          </cell>
          <cell r="B1339" t="str">
            <v>adeguamento depuratore Abbiategrasso</v>
          </cell>
          <cell r="C1339" t="str">
            <v>DEPURAZIONE</v>
          </cell>
          <cell r="D1339" t="str">
            <v>ABBIATEGRASSO</v>
          </cell>
          <cell r="E1339" t="str">
            <v>OLD</v>
          </cell>
          <cell r="F1339"/>
          <cell r="G1339" t="str">
            <v>CAP AREA TECNICA</v>
          </cell>
          <cell r="H1339" t="str">
            <v>IMPIANTI DEPURAZIONE</v>
          </cell>
          <cell r="I1339"/>
          <cell r="J1339" t="str">
            <v>M6</v>
          </cell>
        </row>
        <row r="1340">
          <cell r="A1340">
            <v>5364</v>
          </cell>
          <cell r="B1340" t="str">
            <v>BREBEMI risoluzione interferenza Segrate FOG R 06-19bis variante Tregarezzo</v>
          </cell>
          <cell r="C1340" t="str">
            <v>FOGNATURA</v>
          </cell>
          <cell r="D1340" t="str">
            <v>SEGRATE</v>
          </cell>
          <cell r="E1340" t="str">
            <v>OLD</v>
          </cell>
          <cell r="F1340"/>
          <cell r="G1340"/>
          <cell r="H1340"/>
          <cell r="I1340"/>
          <cell r="J1340" t="str">
            <v>M4a</v>
          </cell>
        </row>
        <row r="1341">
          <cell r="A1341">
            <v>5499</v>
          </cell>
          <cell r="B1341" t="str">
            <v>lavori di estensione rete fognaria in Vicolo Frassati, Vicolo Kolbe,  Via San Pietro, Via Marconi, Via Fratelli di Dio, Via Goldoni, Vicolo San Rocco, Via Menot</v>
          </cell>
          <cell r="C1341" t="str">
            <v>FOGNATURA</v>
          </cell>
          <cell r="D1341" t="str">
            <v>arconate</v>
          </cell>
          <cell r="E1341" t="str">
            <v>OLD</v>
          </cell>
          <cell r="F1341"/>
          <cell r="G1341" t="str">
            <v>CAP AREA TECNICA</v>
          </cell>
          <cell r="H1341" t="str">
            <v>ALTRO</v>
          </cell>
          <cell r="I1341"/>
          <cell r="J1341"/>
        </row>
        <row r="1342">
          <cell r="A1342">
            <v>5626</v>
          </cell>
          <cell r="B1342" t="str">
            <v>Legnano: ulteriori fognature a completamento delle zone urbanizzate (3° lotto)</v>
          </cell>
          <cell r="C1342" t="str">
            <v>FOGNATURA</v>
          </cell>
          <cell r="D1342" t="str">
            <v>LEGNANO</v>
          </cell>
          <cell r="E1342" t="str">
            <v>OLD</v>
          </cell>
          <cell r="F1342"/>
          <cell r="G1342" t="str">
            <v>CAP AREA TECNICA</v>
          </cell>
          <cell r="H1342" t="str">
            <v>RETI FOGNATURA</v>
          </cell>
          <cell r="I1342"/>
          <cell r="J1342" t="str">
            <v>M4a</v>
          </cell>
        </row>
        <row r="1343">
          <cell r="A1343">
            <v>5627</v>
          </cell>
          <cell r="B1343" t="str">
            <v>Legnano: ulteriori fognature a completamente delle zone urbanizzate (1 lotto)</v>
          </cell>
          <cell r="C1343" t="str">
            <v>FOGNATURA</v>
          </cell>
          <cell r="D1343" t="str">
            <v>LEGNANO</v>
          </cell>
          <cell r="E1343" t="str">
            <v>OLD</v>
          </cell>
          <cell r="F1343"/>
          <cell r="G1343" t="str">
            <v>AMI DEPURAZIONE</v>
          </cell>
          <cell r="H1343" t="str">
            <v>DEP MSTR PROGRAMMATA</v>
          </cell>
          <cell r="I1343"/>
          <cell r="J1343" t="str">
            <v>M4a</v>
          </cell>
        </row>
        <row r="1344">
          <cell r="A1344">
            <v>5628</v>
          </cell>
          <cell r="B1344" t="str">
            <v>Legnano: ulteriori fognature a completamento delle zone urbanizzate (2° lotto)</v>
          </cell>
          <cell r="C1344" t="str">
            <v>FOGNATURA</v>
          </cell>
          <cell r="D1344" t="str">
            <v>LEGNANO</v>
          </cell>
          <cell r="E1344" t="str">
            <v>OLD</v>
          </cell>
          <cell r="F1344"/>
          <cell r="G1344" t="str">
            <v>CAP AREA TECNICA</v>
          </cell>
          <cell r="H1344" t="str">
            <v>IMPIANTI DEPURAZIONE</v>
          </cell>
          <cell r="I1344"/>
          <cell r="J1344" t="str">
            <v>M4a</v>
          </cell>
        </row>
        <row r="1345">
          <cell r="A1345">
            <v>5630</v>
          </cell>
          <cell r="B1345" t="str">
            <v>Paderno Dugnano - ulteriori fognature a completamento delle zone urbanizzate (2° lotto)</v>
          </cell>
          <cell r="C1345" t="str">
            <v>FOGNATURA</v>
          </cell>
          <cell r="D1345" t="str">
            <v>PADERNO DUGNANO</v>
          </cell>
          <cell r="E1345" t="str">
            <v>OLD</v>
          </cell>
          <cell r="F1345"/>
          <cell r="G1345" t="str">
            <v>CAP AREA TECNICA</v>
          </cell>
          <cell r="H1345" t="str">
            <v>RETI FOGNATURA</v>
          </cell>
          <cell r="I1345"/>
          <cell r="J1345" t="str">
            <v>M4a</v>
          </cell>
        </row>
        <row r="1346">
          <cell r="A1346">
            <v>5633</v>
          </cell>
          <cell r="B1346" t="str">
            <v>denitrificazione Bresso - altri stralci</v>
          </cell>
          <cell r="C1346" t="str">
            <v>DEPURAZIONE</v>
          </cell>
          <cell r="D1346" t="str">
            <v>DEPURATORE DI BRESSO</v>
          </cell>
          <cell r="E1346" t="str">
            <v>OLD</v>
          </cell>
          <cell r="F1346"/>
          <cell r="G1346" t="str">
            <v>CAP AREA TECNICA</v>
          </cell>
          <cell r="H1346" t="str">
            <v>IMPIANTI DEPURAZIONE</v>
          </cell>
          <cell r="I1346"/>
          <cell r="J1346" t="str">
            <v>M6</v>
          </cell>
        </row>
        <row r="1347">
          <cell r="A1347">
            <v>5638</v>
          </cell>
          <cell r="B1347" t="str">
            <v>dismissione scarichi torrente Bozzente e recapito a Pero</v>
          </cell>
          <cell r="C1347" t="str">
            <v>FOGNATURA</v>
          </cell>
          <cell r="D1347" t="str">
            <v>RHO</v>
          </cell>
          <cell r="E1347" t="str">
            <v>OLD</v>
          </cell>
          <cell r="F1347"/>
          <cell r="G1347" t="str">
            <v>CAP AREA TECNICA</v>
          </cell>
          <cell r="H1347" t="str">
            <v>RETI FOGNATURA</v>
          </cell>
          <cell r="I1347"/>
          <cell r="J1347"/>
        </row>
        <row r="1348">
          <cell r="A1348">
            <v>5648</v>
          </cell>
          <cell r="B1348" t="str">
            <v>ex TASM: Buccinasco - collegamento delle frazioni di Gudo Gambaredo e Parazzolo in comune di Buccinasco alla rete fognar</v>
          </cell>
          <cell r="C1348" t="str">
            <v>FOGNATURA</v>
          </cell>
          <cell r="D1348" t="str">
            <v>BUCCINASCO</v>
          </cell>
          <cell r="E1348" t="str">
            <v>OLD</v>
          </cell>
          <cell r="F1348"/>
          <cell r="G1348" t="str">
            <v>CAP AREA TECNICA</v>
          </cell>
          <cell r="H1348" t="str">
            <v>RETI FOGNATURA</v>
          </cell>
          <cell r="I1348"/>
          <cell r="J1348" t="str">
            <v>M4a</v>
          </cell>
        </row>
        <row r="1349">
          <cell r="A1349">
            <v>5658</v>
          </cell>
          <cell r="B1349" t="str">
            <v>ex TASM: Rozzano - impianto di depurazione di Rozzano - ampliamento ed adeguamento</v>
          </cell>
          <cell r="C1349" t="str">
            <v>DEPURAZIONE</v>
          </cell>
          <cell r="D1349" t="str">
            <v>ROZZANO</v>
          </cell>
          <cell r="E1349" t="str">
            <v>OLD</v>
          </cell>
          <cell r="F1349"/>
          <cell r="G1349" t="str">
            <v>CAP AREA TECNICA</v>
          </cell>
          <cell r="H1349" t="str">
            <v>IMPIANTI DEPURAZIONE</v>
          </cell>
          <cell r="I1349"/>
          <cell r="J1349" t="str">
            <v>M6</v>
          </cell>
        </row>
        <row r="1350">
          <cell r="A1350">
            <v>5663</v>
          </cell>
          <cell r="B1350" t="str">
            <v>Interventi di adeguamento al trattamento di potabilizzazione per presenza di TCEP (tris-cloro etil fosfati) oltre il limite di riferimento di 0,10 ppb - piattaf</v>
          </cell>
          <cell r="C1350" t="str">
            <v>ACQUEDOTTO</v>
          </cell>
          <cell r="D1350" t="str">
            <v>CESATE</v>
          </cell>
          <cell r="E1350" t="str">
            <v>OLD</v>
          </cell>
          <cell r="F1350"/>
          <cell r="G1350" t="str">
            <v>CAP AREA TECNICA</v>
          </cell>
          <cell r="H1350" t="str">
            <v>IMPIANTI ACQUEDOTTO</v>
          </cell>
          <cell r="I1350"/>
          <cell r="J1350"/>
        </row>
        <row r="1351">
          <cell r="A1351">
            <v>5664</v>
          </cell>
          <cell r="B1351" t="str">
            <v>Interventi di adeguamento al trattamento di potabilizzazione per presenza di TCEP (tris-cloro etil fosfati) oltre il limite di riferimento di 0,10 ppb - filtraz</v>
          </cell>
          <cell r="C1351" t="str">
            <v>ACQUEDOTTO</v>
          </cell>
          <cell r="D1351" t="str">
            <v>CORNAREDO</v>
          </cell>
          <cell r="E1351" t="str">
            <v>OLD</v>
          </cell>
          <cell r="F1351"/>
          <cell r="G1351" t="str">
            <v>CAP AREA TECNICA</v>
          </cell>
          <cell r="H1351" t="str">
            <v>IMPIANTI ACQUEDOTTO</v>
          </cell>
          <cell r="I1351"/>
          <cell r="J1351"/>
        </row>
        <row r="1352">
          <cell r="A1352">
            <v>5669</v>
          </cell>
          <cell r="B1352" t="str">
            <v>fognature Garbagnate Milanese</v>
          </cell>
          <cell r="C1352" t="str">
            <v>FOGNATURA</v>
          </cell>
          <cell r="D1352" t="str">
            <v>GARBAGNATE MILANESE</v>
          </cell>
          <cell r="E1352" t="str">
            <v>OLD</v>
          </cell>
          <cell r="F1352"/>
          <cell r="G1352" t="str">
            <v>CAP AREA TECNICA</v>
          </cell>
          <cell r="H1352" t="str">
            <v>RETI FOGNATURA</v>
          </cell>
          <cell r="I1352"/>
          <cell r="J1352" t="str">
            <v>M4b</v>
          </cell>
        </row>
        <row r="1353">
          <cell r="A1353">
            <v>5677</v>
          </cell>
          <cell r="B1353" t="str">
            <v>collettore Asta Lura 4 lotto</v>
          </cell>
          <cell r="C1353" t="str">
            <v>FOGNATURA</v>
          </cell>
          <cell r="D1353" t="str">
            <v>PERO</v>
          </cell>
          <cell r="E1353" t="str">
            <v>OLD</v>
          </cell>
          <cell r="F1353"/>
          <cell r="G1353" t="str">
            <v>CAP AREA TECNICA</v>
          </cell>
          <cell r="H1353" t="str">
            <v>COLLETTORI</v>
          </cell>
          <cell r="I1353"/>
          <cell r="J1353" t="str">
            <v>M4a</v>
          </cell>
        </row>
        <row r="1354">
          <cell r="A1354">
            <v>5719</v>
          </cell>
          <cell r="B1354" t="str">
            <v>ex TAM:  estensione rete fognaria SS11 - viale Borletti e mappatura/rilievo fognatura comunale a Corbetta</v>
          </cell>
          <cell r="C1354" t="str">
            <v>FOGNATURA</v>
          </cell>
          <cell r="D1354" t="str">
            <v>CORBETTA</v>
          </cell>
          <cell r="E1354" t="str">
            <v>OLD</v>
          </cell>
          <cell r="F1354"/>
          <cell r="G1354" t="str">
            <v>CAP AREA TECNICA</v>
          </cell>
          <cell r="H1354" t="str">
            <v>RETI FOGNATURA</v>
          </cell>
          <cell r="I1354"/>
          <cell r="J1354" t="str">
            <v>M4a</v>
          </cell>
        </row>
        <row r="1355">
          <cell r="A1355">
            <v>5988</v>
          </cell>
          <cell r="B1355" t="str">
            <v>Intervento di risoluzione infrazione comunitaria su SP. 241, nel tratto SARPOM/Rotatoria cimitero ad Arluno</v>
          </cell>
          <cell r="C1355" t="str">
            <v>FOGNATURA</v>
          </cell>
          <cell r="D1355" t="str">
            <v>ARLUNO</v>
          </cell>
          <cell r="E1355" t="str">
            <v>OLD</v>
          </cell>
          <cell r="F1355"/>
          <cell r="G1355" t="str">
            <v>CAP AREA TECNICA</v>
          </cell>
          <cell r="H1355" t="str">
            <v>RETI FOGNATURA</v>
          </cell>
          <cell r="I1355"/>
          <cell r="J1355" t="str">
            <v>M4a</v>
          </cell>
        </row>
        <row r="1356">
          <cell r="A1356">
            <v>6656</v>
          </cell>
          <cell r="B1356" t="str">
            <v>collettamento alla depurazione vie Industrie e Curiel a Robecco s/Naviglio</v>
          </cell>
          <cell r="C1356" t="str">
            <v>FOGNATURA</v>
          </cell>
          <cell r="D1356" t="str">
            <v>ROBECCO SUL NAVIGLIO</v>
          </cell>
          <cell r="E1356" t="str">
            <v>OLD</v>
          </cell>
          <cell r="F1356"/>
          <cell r="G1356" t="str">
            <v>CAP AREA TECNICA</v>
          </cell>
          <cell r="H1356" t="str">
            <v>RETI FOGNATURA</v>
          </cell>
          <cell r="I1356"/>
          <cell r="J1356" t="str">
            <v>M4a</v>
          </cell>
        </row>
        <row r="1357">
          <cell r="A1357">
            <v>6878</v>
          </cell>
          <cell r="B1357" t="str">
            <v>Metrotranvia Milano Parco Nord - Seregno. Risoluzione interferenze fognatura in Comune di Cusano Milanino</v>
          </cell>
          <cell r="C1357" t="str">
            <v>FOGNATURA</v>
          </cell>
          <cell r="D1357" t="str">
            <v>CUSANO MILANINO</v>
          </cell>
          <cell r="E1357" t="str">
            <v>OLD</v>
          </cell>
          <cell r="F1357"/>
          <cell r="G1357" t="str">
            <v>CAP AREA TECNICA</v>
          </cell>
          <cell r="H1357" t="str">
            <v>INTERFERENZE FOGNATURE</v>
          </cell>
          <cell r="I1357"/>
          <cell r="J1357" t="str">
            <v>M4a</v>
          </cell>
        </row>
        <row r="1358">
          <cell r="A1358">
            <v>6893</v>
          </cell>
          <cell r="B1358" t="str">
            <v>Metrotranvia Milano Parco Nord - Seregno. Risoluzione interferenze fognatura in Comune di Bresso</v>
          </cell>
          <cell r="C1358" t="str">
            <v>FOGNATURA</v>
          </cell>
          <cell r="D1358" t="str">
            <v>BRESSO</v>
          </cell>
          <cell r="E1358" t="str">
            <v>OLD</v>
          </cell>
          <cell r="F1358"/>
          <cell r="G1358" t="str">
            <v>CAP AREA TECNICA</v>
          </cell>
          <cell r="H1358" t="str">
            <v>INTERFERENZE FOGNATURE</v>
          </cell>
          <cell r="I1358"/>
          <cell r="J1358" t="str">
            <v>M4a</v>
          </cell>
        </row>
        <row r="1359">
          <cell r="A1359">
            <v>10000101</v>
          </cell>
          <cell r="B1359" t="str">
            <v>10000101 PREV. 4909/09 RISOL.INTERF.BREBEMI</v>
          </cell>
          <cell r="C1359" t="str">
            <v>ACQUEDOTTO</v>
          </cell>
          <cell r="D1359" t="str">
            <v>CASSANO D'ADDA</v>
          </cell>
          <cell r="E1359" t="str">
            <v>OLD</v>
          </cell>
          <cell r="F1359"/>
          <cell r="G1359"/>
          <cell r="H1359"/>
          <cell r="I1359"/>
          <cell r="J1359" t="str">
            <v>M2</v>
          </cell>
        </row>
        <row r="1360">
          <cell r="A1360">
            <v>10000187</v>
          </cell>
          <cell r="B1360" t="str">
            <v>10000187 PREV. 4908/09 RISOLUZIONE INTERFERE</v>
          </cell>
          <cell r="C1360" t="str">
            <v>ACQUEDOTTO</v>
          </cell>
          <cell r="D1360" t="str">
            <v>POZZUOLO MARTESANA</v>
          </cell>
          <cell r="E1360" t="str">
            <v>OLD</v>
          </cell>
          <cell r="F1360"/>
          <cell r="G1360"/>
          <cell r="H1360"/>
          <cell r="I1360"/>
          <cell r="J1360" t="str">
            <v>M2</v>
          </cell>
        </row>
        <row r="1361">
          <cell r="A1361" t="str">
            <v>4910_new</v>
          </cell>
          <cell r="B1361" t="str">
            <v>BREBEMI risoluzione interferenze Cassano d'Adda</v>
          </cell>
          <cell r="C1361" t="str">
            <v>ACQUEDOTTO</v>
          </cell>
          <cell r="D1361" t="str">
            <v>CASSANO D'ADDA</v>
          </cell>
          <cell r="E1361" t="str">
            <v>OLD</v>
          </cell>
          <cell r="F1361"/>
          <cell r="G1361" t="str">
            <v>CAP AREA TECNICA</v>
          </cell>
          <cell r="H1361" t="str">
            <v>INTERFERENZE ACQUEDOTTI</v>
          </cell>
          <cell r="I1361"/>
          <cell r="J1361" t="str">
            <v>M2</v>
          </cell>
        </row>
        <row r="1362">
          <cell r="A1362" t="str">
            <v>4913_new</v>
          </cell>
          <cell r="B1362" t="str">
            <v>BREBEMI risoluzione interferenza Pioltello ACQ.C 06-03 attraversamento via S.Francesco</v>
          </cell>
          <cell r="C1362" t="str">
            <v>ACQUEDOTTO</v>
          </cell>
          <cell r="D1362" t="str">
            <v>PIOLTELLO</v>
          </cell>
          <cell r="E1362" t="str">
            <v>OLD</v>
          </cell>
          <cell r="F1362"/>
          <cell r="G1362" t="str">
            <v>CAP AREA TECNICA</v>
          </cell>
          <cell r="H1362" t="str">
            <v>INTERFERENZE ACQUEDOTTI</v>
          </cell>
          <cell r="I1362"/>
          <cell r="J1362" t="str">
            <v>M2</v>
          </cell>
        </row>
        <row r="1363">
          <cell r="A1363" t="str">
            <v>4914_new</v>
          </cell>
          <cell r="B1363" t="str">
            <v>BREBEMI risoluzione interferenza Pioltello ACQ.C 06-10 attraversamento via Don Carrera</v>
          </cell>
          <cell r="C1363" t="str">
            <v>ACQUEDOTTO</v>
          </cell>
          <cell r="D1363" t="str">
            <v>PIOLTELLO</v>
          </cell>
          <cell r="E1363" t="str">
            <v>OLD</v>
          </cell>
          <cell r="F1363"/>
          <cell r="G1363" t="str">
            <v>CAP AREA TECNICA</v>
          </cell>
          <cell r="H1363" t="str">
            <v>INTERFERENZE ACQUEDOTTI</v>
          </cell>
          <cell r="I1363"/>
          <cell r="J1363" t="str">
            <v>M2</v>
          </cell>
        </row>
        <row r="1364">
          <cell r="A1364" t="str">
            <v>4915_new</v>
          </cell>
          <cell r="B1364" t="str">
            <v>BREBEMI risoluzione interferenza Pioltello ACQ.C 06-11 attraversamento C.na Croce</v>
          </cell>
          <cell r="C1364" t="str">
            <v>ACQUEDOTTO</v>
          </cell>
          <cell r="D1364" t="str">
            <v>PIOLTELLO</v>
          </cell>
          <cell r="E1364" t="str">
            <v>OLD</v>
          </cell>
          <cell r="F1364"/>
          <cell r="G1364" t="str">
            <v>CAP AREA TECNICA</v>
          </cell>
          <cell r="H1364" t="str">
            <v>INTERFERENZE ACQUEDOTTI</v>
          </cell>
          <cell r="I1364"/>
          <cell r="J1364" t="str">
            <v>M2</v>
          </cell>
        </row>
        <row r="1365">
          <cell r="A1365" t="str">
            <v>4916_new</v>
          </cell>
          <cell r="B1365" t="str">
            <v>BREBEMI risoluzione interferenza Segrate ACQ R.06-14/1 Idroscalo</v>
          </cell>
          <cell r="C1365" t="str">
            <v>ACQUEDOTTO</v>
          </cell>
          <cell r="D1365" t="str">
            <v>SEGRATE</v>
          </cell>
          <cell r="E1365" t="str">
            <v>OLD</v>
          </cell>
          <cell r="F1365"/>
          <cell r="G1365" t="str">
            <v>CAP AREA TECNICA</v>
          </cell>
          <cell r="H1365" t="str">
            <v>INTERFERENZE ACQUEDOTTI</v>
          </cell>
          <cell r="I1365"/>
          <cell r="J1365" t="str">
            <v>M2</v>
          </cell>
        </row>
        <row r="1366">
          <cell r="A1366" t="str">
            <v>4918_new</v>
          </cell>
          <cell r="B1366" t="str">
            <v>BREBEMI risoluzione interferenza Segrate ACQ R.06-16 adeguamento DN100 giardini</v>
          </cell>
          <cell r="C1366" t="str">
            <v>ACQUEDOTTO</v>
          </cell>
          <cell r="D1366" t="str">
            <v>SEGRATE</v>
          </cell>
          <cell r="E1366" t="str">
            <v>OLD</v>
          </cell>
          <cell r="F1366"/>
          <cell r="G1366" t="str">
            <v>CAP AREA TECNICA</v>
          </cell>
          <cell r="H1366" t="str">
            <v>INTERFERENZE ACQUEDOTTI</v>
          </cell>
          <cell r="I1366"/>
          <cell r="J1366" t="str">
            <v>M2</v>
          </cell>
        </row>
        <row r="1367">
          <cell r="A1367" t="str">
            <v>4920_new</v>
          </cell>
          <cell r="B1367" t="str">
            <v>BREBEMI risoluzione interferenza Rodano ACQ R.06-23 parallelismo nord</v>
          </cell>
          <cell r="C1367" t="str">
            <v>ACQUEDOTTO</v>
          </cell>
          <cell r="D1367" t="str">
            <v>RODANO</v>
          </cell>
          <cell r="E1367" t="str">
            <v>OLD</v>
          </cell>
          <cell r="F1367"/>
          <cell r="G1367" t="str">
            <v>CAP AREA TECNICA</v>
          </cell>
          <cell r="H1367" t="str">
            <v>INTERFERENZE ACQUEDOTTI</v>
          </cell>
          <cell r="I1367"/>
          <cell r="J1367" t="str">
            <v>M2</v>
          </cell>
        </row>
        <row r="1368">
          <cell r="A1368" t="str">
            <v>4924_new</v>
          </cell>
          <cell r="B1368" t="str">
            <v>BREBEMI risoluzione interferenza Pioltello ACQ R 06-20/1bis</v>
          </cell>
          <cell r="C1368" t="str">
            <v>ACQUEDOTTO</v>
          </cell>
          <cell r="D1368" t="str">
            <v>PIOLTELLO</v>
          </cell>
          <cell r="E1368" t="str">
            <v>OLD</v>
          </cell>
          <cell r="F1368"/>
          <cell r="G1368" t="str">
            <v>CAP AREA TECNICA</v>
          </cell>
          <cell r="H1368" t="str">
            <v>INTERFERENZE ACQUEDOTTI</v>
          </cell>
          <cell r="I1368"/>
          <cell r="J1368" t="str">
            <v>M2</v>
          </cell>
        </row>
        <row r="1369">
          <cell r="A1369" t="str">
            <v>4932_new</v>
          </cell>
          <cell r="B1369" t="str">
            <v>BREBEMI risoluzione interferenze Pioltello</v>
          </cell>
          <cell r="C1369" t="str">
            <v>FOGNATURA</v>
          </cell>
          <cell r="D1369" t="str">
            <v>PIOLTELLO</v>
          </cell>
          <cell r="E1369" t="str">
            <v>OLD</v>
          </cell>
          <cell r="F1369"/>
          <cell r="G1369" t="str">
            <v>CAP AREA TECNICA</v>
          </cell>
          <cell r="H1369" t="str">
            <v>INTERFERENZE FOGNATURE</v>
          </cell>
          <cell r="I1369"/>
          <cell r="J1369" t="str">
            <v>M4a</v>
          </cell>
        </row>
        <row r="1370">
          <cell r="A1370" t="str">
            <v>4934_new</v>
          </cell>
          <cell r="B1370" t="str">
            <v>BREBEMI risoluzione interferenza Pioltello FOG R 06-20/1 rifacimento attraversamento Rivoltana con ؠ125, sistemazione t</v>
          </cell>
          <cell r="C1370" t="str">
            <v>FOGNATURA</v>
          </cell>
          <cell r="D1370" t="str">
            <v>PIOLTELLO</v>
          </cell>
          <cell r="E1370" t="str">
            <v>OLD</v>
          </cell>
          <cell r="F1370"/>
          <cell r="G1370" t="str">
            <v>CAP AREA TECNICA</v>
          </cell>
          <cell r="H1370" t="str">
            <v>INTERFERENZE FOGNATURE</v>
          </cell>
          <cell r="I1370"/>
          <cell r="J1370" t="str">
            <v>Altro</v>
          </cell>
        </row>
        <row r="1371">
          <cell r="A1371" t="str">
            <v>4936_new</v>
          </cell>
          <cell r="B1371" t="str">
            <v>BREBEMI risoluzione interferenza FOG C 06-05/1 parallelismo Cassanese DN180 in Pioltello via San Francesco-cimitero</v>
          </cell>
          <cell r="C1371" t="str">
            <v>FOGNATURA</v>
          </cell>
          <cell r="D1371" t="str">
            <v>PIOLTELLO</v>
          </cell>
          <cell r="E1371" t="str">
            <v>OLD</v>
          </cell>
          <cell r="F1371"/>
          <cell r="G1371" t="str">
            <v>CAP AREA TECNICA</v>
          </cell>
          <cell r="H1371" t="str">
            <v>INTERFERENZE FOGNATURE</v>
          </cell>
          <cell r="I1371"/>
          <cell r="J1371" t="str">
            <v>M4a</v>
          </cell>
        </row>
        <row r="1372">
          <cell r="A1372" t="str">
            <v>4937_1_new</v>
          </cell>
          <cell r="B1372" t="str">
            <v>CASSINA DE PECCHI-CERNUSCO S/N - interferenza Fog. C06-05/3 -Fog. C 24-02 - fog.c24-03- Fog. C19-01</v>
          </cell>
          <cell r="C1372" t="str">
            <v>FOGNATURA</v>
          </cell>
          <cell r="D1372" t="str">
            <v>PIOLTELLO</v>
          </cell>
          <cell r="E1372" t="str">
            <v>OLD</v>
          </cell>
          <cell r="F1372"/>
          <cell r="G1372" t="str">
            <v>CAP AREA TECNICA</v>
          </cell>
          <cell r="H1372" t="str">
            <v>INTERFERENZE FOGNATURE</v>
          </cell>
          <cell r="I1372"/>
          <cell r="J1372" t="str">
            <v>M4a</v>
          </cell>
        </row>
        <row r="1373">
          <cell r="A1373" t="str">
            <v>4938_new</v>
          </cell>
          <cell r="B1373" t="str">
            <v>BREBEMI risoluzione interferenza Cernusco s/Naviglio ACQ.C 06-12/1 e  ACQ.C 06-12/2 adeguamento DN150</v>
          </cell>
          <cell r="C1373" t="str">
            <v>ACQUEDOTTO</v>
          </cell>
          <cell r="D1373" t="str">
            <v>CERNUSCO SUL NAVIGLIO</v>
          </cell>
          <cell r="E1373" t="str">
            <v>OLD</v>
          </cell>
          <cell r="F1373"/>
          <cell r="G1373" t="str">
            <v>CAP AREA TECNICA</v>
          </cell>
          <cell r="H1373" t="str">
            <v>INTERFERENZE ACQUEDOTTI</v>
          </cell>
          <cell r="I1373"/>
          <cell r="J1373" t="str">
            <v>M2</v>
          </cell>
        </row>
        <row r="1374">
          <cell r="A1374" t="str">
            <v>4939_new</v>
          </cell>
          <cell r="B1374" t="str">
            <v>BREBEMI risoluzione interferenza Cassina de Pecchi ACQ.C 06-12/1 e  ACQ.C 06-12/2 adeguamento DN150</v>
          </cell>
          <cell r="C1374" t="str">
            <v>ACQUEDOTTO</v>
          </cell>
          <cell r="D1374" t="str">
            <v>CASSINA DE' PECCHI</v>
          </cell>
          <cell r="E1374" t="str">
            <v>OLD</v>
          </cell>
          <cell r="F1374"/>
          <cell r="G1374" t="str">
            <v>CAP AREA TECNICA</v>
          </cell>
          <cell r="H1374" t="str">
            <v>INTERFERENZE ACQUEDOTTI</v>
          </cell>
          <cell r="I1374"/>
          <cell r="J1374" t="str">
            <v>M2</v>
          </cell>
        </row>
        <row r="1375">
          <cell r="A1375" t="str">
            <v>5307_1</v>
          </cell>
          <cell r="B1375" t="str">
            <v>Comune di Melegnano - Rifacimento in sponda sinistra del fiume Lambro e collettamento scarichi di Via Calamandrei</v>
          </cell>
          <cell r="C1375" t="str">
            <v>FOGNATURA</v>
          </cell>
          <cell r="D1375" t="str">
            <v>MELEGNANO</v>
          </cell>
          <cell r="E1375" t="str">
            <v>OLD</v>
          </cell>
          <cell r="F1375"/>
          <cell r="G1375" t="str">
            <v>CAP AREA TECNICA</v>
          </cell>
          <cell r="H1375" t="str">
            <v>COLLETTORI</v>
          </cell>
          <cell r="I1375"/>
          <cell r="J1375"/>
        </row>
        <row r="1376">
          <cell r="A1376" t="str">
            <v>5307_10</v>
          </cell>
          <cell r="B1376" t="str">
            <v>Eliminazione scarichi in roggia Spazzola in Via dei Pini, Via dei Giacinti, Via Dalie e Via Giovanni XXIII</v>
          </cell>
          <cell r="C1376" t="str">
            <v>FOGNATURA</v>
          </cell>
          <cell r="D1376" t="str">
            <v>MELEGNANO</v>
          </cell>
          <cell r="E1376" t="str">
            <v>OLD</v>
          </cell>
          <cell r="F1376"/>
          <cell r="G1376" t="str">
            <v>CAP AREA TECNICA</v>
          </cell>
          <cell r="H1376" t="str">
            <v>RETI FOGNATURA</v>
          </cell>
          <cell r="I1376"/>
          <cell r="J1376"/>
        </row>
        <row r="1377">
          <cell r="A1377" t="str">
            <v>5307_3</v>
          </cell>
          <cell r="B1377" t="str">
            <v>Eliminazione scarichi in roggia Spazzola, Via XXIII Marzo presso il comune di Melegnano - Lotto 1 (scarichi lato sud)</v>
          </cell>
          <cell r="C1377" t="str">
            <v>FOGNATURA</v>
          </cell>
          <cell r="D1377" t="str">
            <v>MELEGNANO</v>
          </cell>
          <cell r="E1377" t="str">
            <v>OLD</v>
          </cell>
          <cell r="F1377"/>
          <cell r="G1377" t="str">
            <v>CAP AREA TECNICA</v>
          </cell>
          <cell r="H1377" t="str">
            <v>RETI FOGNATURA</v>
          </cell>
          <cell r="I1377"/>
          <cell r="J1377" t="str">
            <v>M4b</v>
          </cell>
        </row>
        <row r="1378">
          <cell r="A1378" t="str">
            <v>5307_5</v>
          </cell>
          <cell r="B1378" t="str">
            <v>Eliminazione scarichi fognari in roggia Spazzola nelle vie: Montegrappa, Piazza IV Novembre, Predabissi, Frassi, Dei Pini, Dei Giacinti, Dalie, e Giovani XXIII</v>
          </cell>
          <cell r="C1378" t="str">
            <v>FOGNATURA</v>
          </cell>
          <cell r="D1378" t="str">
            <v>MELEGNANO</v>
          </cell>
          <cell r="E1378" t="str">
            <v>OLD</v>
          </cell>
          <cell r="F1378"/>
          <cell r="G1378" t="str">
            <v>CAP AREA TECNICA</v>
          </cell>
          <cell r="H1378" t="str">
            <v>ALTRO</v>
          </cell>
          <cell r="I1378"/>
          <cell r="J1378"/>
        </row>
        <row r="1379">
          <cell r="A1379" t="str">
            <v>5307_6</v>
          </cell>
          <cell r="B1379" t="str">
            <v>Eliminazione scarichi in roggia Spazzola, Via XXIII Marzo presso il comune di Melegnano - Lotto 2 (scarichi lato nord)</v>
          </cell>
          <cell r="C1379" t="str">
            <v>FOGNATURA</v>
          </cell>
          <cell r="D1379" t="str">
            <v>MELEGNANO</v>
          </cell>
          <cell r="E1379" t="str">
            <v>OLD</v>
          </cell>
          <cell r="F1379"/>
          <cell r="G1379" t="str">
            <v>CAP AREA TECNICA</v>
          </cell>
          <cell r="H1379" t="str">
            <v>RETI FOGNATURA</v>
          </cell>
          <cell r="I1379"/>
          <cell r="J1379" t="str">
            <v>M4b</v>
          </cell>
        </row>
        <row r="1380">
          <cell r="A1380" t="str">
            <v>5621_2</v>
          </cell>
          <cell r="B1380" t="str">
            <v>fognature Solaro</v>
          </cell>
          <cell r="C1380" t="str">
            <v>FOGNATURA</v>
          </cell>
          <cell r="D1380" t="str">
            <v>SOLARO</v>
          </cell>
          <cell r="E1380" t="str">
            <v>OLD</v>
          </cell>
          <cell r="F1380"/>
          <cell r="G1380" t="str">
            <v>CAP AREA TECNICA</v>
          </cell>
          <cell r="H1380" t="str">
            <v>ALTRO</v>
          </cell>
          <cell r="I1380"/>
          <cell r="J1380" t="str">
            <v>M4a</v>
          </cell>
        </row>
        <row r="1381">
          <cell r="A1381" t="str">
            <v>5621_4</v>
          </cell>
          <cell r="B1381" t="str">
            <v>fognature Vanzago</v>
          </cell>
          <cell r="C1381" t="str">
            <v>FOGNATURA</v>
          </cell>
          <cell r="D1381" t="str">
            <v>VANZAGO</v>
          </cell>
          <cell r="E1381" t="str">
            <v>OLD</v>
          </cell>
          <cell r="F1381"/>
          <cell r="G1381" t="str">
            <v>CAP AREA TECNICA</v>
          </cell>
          <cell r="H1381" t="str">
            <v>RETI FOGNATURA</v>
          </cell>
          <cell r="I1381"/>
          <cell r="J1381" t="str">
            <v>M4a</v>
          </cell>
        </row>
        <row r="1382">
          <cell r="A1382" t="str">
            <v>5621_5</v>
          </cell>
          <cell r="B1382" t="str">
            <v>fognature Pogliano Milanese</v>
          </cell>
          <cell r="C1382" t="str">
            <v>FOGNATURA</v>
          </cell>
          <cell r="D1382" t="str">
            <v>Pogliano Milanese</v>
          </cell>
          <cell r="E1382" t="str">
            <v>OLD</v>
          </cell>
          <cell r="F1382"/>
          <cell r="G1382" t="str">
            <v>CAP AREA TECNICA</v>
          </cell>
          <cell r="H1382" t="str">
            <v>RETI FOGNATURA</v>
          </cell>
          <cell r="I1382"/>
          <cell r="J1382" t="str">
            <v>M4a</v>
          </cell>
        </row>
        <row r="1383">
          <cell r="A1383" t="str">
            <v>5621_6</v>
          </cell>
          <cell r="B1383" t="str">
            <v>fognature Lainate</v>
          </cell>
          <cell r="C1383" t="str">
            <v>FOGNATURA</v>
          </cell>
          <cell r="D1383" t="str">
            <v>Lainate</v>
          </cell>
          <cell r="E1383" t="str">
            <v>OLD</v>
          </cell>
          <cell r="F1383"/>
          <cell r="G1383" t="str">
            <v>CAP AREA TECNICA</v>
          </cell>
          <cell r="H1383" t="str">
            <v>RETI FOGNATURA</v>
          </cell>
          <cell r="I1383"/>
          <cell r="J1383" t="str">
            <v>M4a</v>
          </cell>
        </row>
        <row r="1384">
          <cell r="A1384" t="str">
            <v>5621_7</v>
          </cell>
          <cell r="B1384" t="str">
            <v>fognature Nerviano</v>
          </cell>
          <cell r="C1384" t="str">
            <v>FOGNATURA</v>
          </cell>
          <cell r="D1384" t="str">
            <v>Nerviano</v>
          </cell>
          <cell r="E1384" t="str">
            <v>OLD</v>
          </cell>
          <cell r="F1384"/>
          <cell r="G1384" t="str">
            <v>CAP AREA TECNICA</v>
          </cell>
          <cell r="H1384" t="str">
            <v>RETI FOGNATURA</v>
          </cell>
          <cell r="I1384"/>
          <cell r="J1384" t="str">
            <v>M4a</v>
          </cell>
        </row>
        <row r="1385">
          <cell r="A1385" t="str">
            <v>5621_8</v>
          </cell>
          <cell r="B1385" t="str">
            <v>fognature Senago</v>
          </cell>
          <cell r="C1385" t="str">
            <v>FOGNATURA</v>
          </cell>
          <cell r="D1385" t="str">
            <v>SENAGO</v>
          </cell>
          <cell r="E1385" t="str">
            <v>OLD</v>
          </cell>
          <cell r="F1385"/>
          <cell r="G1385" t="str">
            <v>CAP AREA TECNICA</v>
          </cell>
          <cell r="H1385" t="str">
            <v>RETI FOGNATURA</v>
          </cell>
          <cell r="I1385"/>
          <cell r="J1385" t="str">
            <v>M4a</v>
          </cell>
        </row>
        <row r="1386">
          <cell r="A1386" t="str">
            <v>5621_9</v>
          </cell>
          <cell r="B1386" t="str">
            <v>fognature Baranzate</v>
          </cell>
          <cell r="C1386" t="str">
            <v>FOGNATURA</v>
          </cell>
          <cell r="D1386" t="str">
            <v>BARANZATE</v>
          </cell>
          <cell r="E1386" t="str">
            <v>OLD</v>
          </cell>
          <cell r="F1386"/>
          <cell r="G1386" t="str">
            <v>CAP AREA TECNICA</v>
          </cell>
          <cell r="H1386" t="str">
            <v>RETI FOGNATURA</v>
          </cell>
          <cell r="I1386"/>
          <cell r="J1386"/>
        </row>
        <row r="1387">
          <cell r="A1387" t="str">
            <v>5624_1</v>
          </cell>
          <cell r="B1387" t="str">
            <v>(Cerro Maggiore) - Ulteriori fognature a completamento delle zone urbanizzate</v>
          </cell>
          <cell r="C1387" t="str">
            <v>FOGNATURA</v>
          </cell>
          <cell r="D1387" t="str">
            <v>CERRO MAGGIORE</v>
          </cell>
          <cell r="E1387" t="str">
            <v>OLD</v>
          </cell>
          <cell r="F1387"/>
          <cell r="G1387" t="str">
            <v>CAP AREA TECNICA</v>
          </cell>
          <cell r="H1387" t="str">
            <v>IMPIANTI DEPURAZIONE</v>
          </cell>
          <cell r="I1387"/>
          <cell r="J1387" t="str">
            <v>M4a</v>
          </cell>
        </row>
        <row r="1388">
          <cell r="A1388" t="str">
            <v>5624_2</v>
          </cell>
          <cell r="B1388" t="str">
            <v>Canegrate: ulteriori fognature a completamento delle zone urbanizzate (3Рlotto)</v>
          </cell>
          <cell r="C1388" t="str">
            <v>FOGNATURA</v>
          </cell>
          <cell r="D1388" t="str">
            <v>CANEGRATE</v>
          </cell>
          <cell r="E1388" t="str">
            <v>OLD</v>
          </cell>
          <cell r="F1388"/>
          <cell r="G1388" t="str">
            <v>CAP AREA TECNICA</v>
          </cell>
          <cell r="H1388" t="str">
            <v>RETI FOGNATURA</v>
          </cell>
          <cell r="I1388"/>
          <cell r="J1388"/>
        </row>
        <row r="1389">
          <cell r="A1389" t="str">
            <v>5625_1</v>
          </cell>
          <cell r="B1389" t="str">
            <v>Cerro Maggiore: ulteriori fognature a completamento delle zone urbanizzate (4Рlotto)</v>
          </cell>
          <cell r="C1389" t="str">
            <v>FOGNATURA</v>
          </cell>
          <cell r="D1389" t="str">
            <v>CERRO MAGGIORE</v>
          </cell>
          <cell r="E1389" t="str">
            <v>OLD</v>
          </cell>
          <cell r="F1389"/>
          <cell r="G1389" t="str">
            <v>CAP AREA TECNICA</v>
          </cell>
          <cell r="H1389" t="str">
            <v>RETI FOGNATURA</v>
          </cell>
          <cell r="I1389"/>
          <cell r="J1389" t="str">
            <v>M4a</v>
          </cell>
        </row>
        <row r="1390">
          <cell r="A1390" t="str">
            <v>5625_2</v>
          </cell>
          <cell r="B1390" t="str">
            <v>Parabiago: ulteriori fognature a completamente delle zone urbanizzate (4Рlotto)</v>
          </cell>
          <cell r="C1390" t="str">
            <v>FOGNATURA</v>
          </cell>
          <cell r="D1390" t="str">
            <v>PARABIAGO</v>
          </cell>
          <cell r="E1390" t="str">
            <v>OLD</v>
          </cell>
          <cell r="F1390"/>
          <cell r="G1390" t="str">
            <v>CAP AREA TECNICA</v>
          </cell>
          <cell r="H1390" t="str">
            <v>RETI FOGNATURA</v>
          </cell>
          <cell r="I1390"/>
          <cell r="J1390"/>
        </row>
        <row r="1391">
          <cell r="A1391" t="str">
            <v>5640_1</v>
          </cell>
          <cell r="B1391" t="str">
            <v>ulteriori fognature a completamento delle zone urbanizzate di Baranzate, Cesate, Lainate, Pregnana, Rho e Pero - 1 lotto</v>
          </cell>
          <cell r="C1391" t="str">
            <v>FOGNATURA</v>
          </cell>
          <cell r="D1391" t="str">
            <v>PIU' COMUNI (BARANZATE, CESATE, LAINATE, RHO, PERO)</v>
          </cell>
          <cell r="E1391" t="str">
            <v>OLD</v>
          </cell>
          <cell r="F1391"/>
          <cell r="G1391" t="str">
            <v>CAP AREA TECNICA</v>
          </cell>
          <cell r="H1391" t="str">
            <v>RETI FOGNATURA</v>
          </cell>
          <cell r="I1391"/>
          <cell r="J1391" t="str">
            <v>M4a</v>
          </cell>
        </row>
        <row r="1392">
          <cell r="A1392" t="str">
            <v>5640_2</v>
          </cell>
          <cell r="B1392" t="str">
            <v>ulteriori fognature a completamento delle zone urbanizzate di Baranzate, Cesate, Lainate, Pregnana, Rho e Pero - 1 lotto</v>
          </cell>
          <cell r="C1392" t="str">
            <v>FOGNATURA</v>
          </cell>
          <cell r="D1392" t="str">
            <v>PIU' COMUNI (BARANZATE, CESATE, LAINATE, RHO, PERO)</v>
          </cell>
          <cell r="E1392" t="str">
            <v>OLD</v>
          </cell>
          <cell r="F1392"/>
          <cell r="G1392" t="str">
            <v>CAP AREA TECNICA</v>
          </cell>
          <cell r="H1392" t="str">
            <v>RETI FOGNATURA</v>
          </cell>
          <cell r="I1392"/>
          <cell r="J1392"/>
        </row>
        <row r="1393">
          <cell r="A1393" t="str">
            <v>5640_3</v>
          </cell>
          <cell r="B1393" t="str">
            <v>ulteriori fognature a completamento delle zone urbanizzate di Baranzate, Cesate, Lainate, Pregnana, Rho e Pero - 1 lotto</v>
          </cell>
          <cell r="C1393" t="str">
            <v>FOGNATURA</v>
          </cell>
          <cell r="D1393" t="str">
            <v>PIU' COMUNI (BARANZATE, CESATE, LAINATE, RHO, PERO)</v>
          </cell>
          <cell r="E1393" t="str">
            <v>OLD</v>
          </cell>
          <cell r="F1393"/>
          <cell r="G1393" t="str">
            <v>CAP AREA TECNICA</v>
          </cell>
          <cell r="H1393" t="str">
            <v>RETI FOGNATURA</v>
          </cell>
          <cell r="I1393"/>
          <cell r="J1393"/>
        </row>
        <row r="1394">
          <cell r="A1394" t="str">
            <v>5640_4</v>
          </cell>
          <cell r="B1394" t="str">
            <v>ulteriori fognature a completamento delle zone urbanizzate di Baranzate, Cesate, Lainate, Pregnana, Rho e Pero - 1 lotto</v>
          </cell>
          <cell r="C1394" t="str">
            <v>FOGNATURA</v>
          </cell>
          <cell r="D1394" t="str">
            <v>PIU' COMUNI (BARANZATE, CESATE, LAINATE, RHO, PERO)</v>
          </cell>
          <cell r="E1394" t="str">
            <v>OLD</v>
          </cell>
          <cell r="F1394"/>
          <cell r="G1394" t="str">
            <v>CAP AREA TECNICA</v>
          </cell>
          <cell r="H1394" t="str">
            <v>ALTRO</v>
          </cell>
          <cell r="I1394"/>
          <cell r="J1394"/>
        </row>
        <row r="1395">
          <cell r="A1395" t="str">
            <v>5640_5</v>
          </cell>
          <cell r="B1395" t="str">
            <v>ulteriori fognature a completamento delle zone urbanizzate di Baranzate, Cesate, Lainate, Pregnana, Rho e Pero - 1 lotto</v>
          </cell>
          <cell r="C1395" t="str">
            <v>FOGNATURA</v>
          </cell>
          <cell r="D1395" t="str">
            <v>PIU' COMUNI (BARANZATE, CESATE, LAINATE, RHO, PERO)</v>
          </cell>
          <cell r="E1395" t="str">
            <v>OLD</v>
          </cell>
          <cell r="F1395"/>
          <cell r="G1395" t="str">
            <v>CAP AREA TECNICA</v>
          </cell>
          <cell r="H1395" t="str">
            <v>RETI FOGNATURA</v>
          </cell>
          <cell r="I1395"/>
          <cell r="J1395"/>
        </row>
        <row r="1396">
          <cell r="A1396" t="str">
            <v>5653_2</v>
          </cell>
          <cell r="B1396" t="str">
            <v>ex TASM: San Giuliano Milanese - collegamento rete fognaria della frazione Pedriano di San Giuliano Milanese alla rete fognaria di Melegnano</v>
          </cell>
          <cell r="C1396" t="str">
            <v>FOGNATURA</v>
          </cell>
          <cell r="D1396" t="str">
            <v>SAN GIULIANO MILANESE</v>
          </cell>
          <cell r="E1396" t="str">
            <v>OLD</v>
          </cell>
          <cell r="F1396"/>
          <cell r="G1396" t="str">
            <v>CAP AREA TECNICA</v>
          </cell>
          <cell r="H1396" t="str">
            <v>RETI FOGNATURA</v>
          </cell>
          <cell r="I1396"/>
          <cell r="J1396" t="str">
            <v>M4a</v>
          </cell>
        </row>
        <row r="1397">
          <cell r="A1397" t="str">
            <v>6948_7</v>
          </cell>
          <cell r="B1397" t="str">
            <v>Solaro eliminazione scarichi nel Guisa e Cisnara</v>
          </cell>
          <cell r="C1397" t="str">
            <v>FOGNATURA</v>
          </cell>
          <cell r="D1397" t="str">
            <v>SOLARO</v>
          </cell>
          <cell r="E1397" t="str">
            <v>OLD</v>
          </cell>
          <cell r="F1397"/>
          <cell r="G1397" t="str">
            <v>CAP AREA TECNICA</v>
          </cell>
          <cell r="H1397" t="str">
            <v>RETI FOGNATURA</v>
          </cell>
          <cell r="I1397"/>
          <cell r="J1397" t="str">
            <v>M4b</v>
          </cell>
        </row>
        <row r="1398">
          <cell r="A1398" t="str">
            <v>6949_6</v>
          </cell>
          <cell r="B1398" t="str">
            <v>alleggerimento rete fognaria di via Foscolo in zona P.zza Mercato PARABIAGO</v>
          </cell>
          <cell r="C1398" t="str">
            <v>FOGNATURA</v>
          </cell>
          <cell r="D1398" t="str">
            <v>PARABIAGO</v>
          </cell>
          <cell r="E1398" t="str">
            <v>OLD</v>
          </cell>
          <cell r="F1398"/>
          <cell r="G1398" t="str">
            <v>CAP AREA TECNICA</v>
          </cell>
          <cell r="H1398" t="str">
            <v>RETI FOGNATURA</v>
          </cell>
          <cell r="I1398"/>
          <cell r="J1398" t="str">
            <v>M4a</v>
          </cell>
        </row>
        <row r="1399">
          <cell r="A1399" t="str">
            <v>6949_7</v>
          </cell>
          <cell r="B1399" t="str">
            <v>alleggerimento rete fognaria mista via Vivaldi e Pergolesi in Busto Garolfo</v>
          </cell>
          <cell r="C1399" t="str">
            <v>FOGNATURA</v>
          </cell>
          <cell r="D1399" t="str">
            <v>BUSTO GAROLFO</v>
          </cell>
          <cell r="E1399" t="str">
            <v>OLD</v>
          </cell>
          <cell r="F1399"/>
          <cell r="G1399" t="str">
            <v>CAP AREA TECNICA</v>
          </cell>
          <cell r="H1399" t="str">
            <v>ALTRO</v>
          </cell>
          <cell r="I1399"/>
          <cell r="J1399"/>
        </row>
        <row r="1400">
          <cell r="A1400" t="str">
            <v>9372_1</v>
          </cell>
          <cell r="B1400" t="str">
            <v>CREAZ COMM PIANO INTERF A8 2 LOTTO 1 FOG NON CENS</v>
          </cell>
          <cell r="C1400" t="str">
            <v>FOGNATURA</v>
          </cell>
          <cell r="D1400" t="str">
            <v>LAINATE</v>
          </cell>
          <cell r="E1400" t="str">
            <v>OLD</v>
          </cell>
          <cell r="F1400"/>
          <cell r="G1400"/>
          <cell r="H1400"/>
          <cell r="I1400"/>
          <cell r="J1400" t="str">
            <v>M4a</v>
          </cell>
        </row>
        <row r="1401">
          <cell r="A1401" t="str">
            <v>9372_11</v>
          </cell>
          <cell r="B1401" t="str">
            <v>ACQ 01-10 VIA TRENTO RHO</v>
          </cell>
          <cell r="C1401" t="str">
            <v>ACQUEDOTTO</v>
          </cell>
          <cell r="D1401" t="str">
            <v>LAINATE</v>
          </cell>
          <cell r="E1401" t="str">
            <v>OLD</v>
          </cell>
          <cell r="F1401"/>
          <cell r="G1401"/>
          <cell r="H1401"/>
          <cell r="I1401"/>
          <cell r="J1401"/>
        </row>
        <row r="1402">
          <cell r="A1402" t="str">
            <v>9372_12</v>
          </cell>
          <cell r="B1402" t="str">
            <v>ACQ 01-11/1 E /2 VIA LAINATE</v>
          </cell>
          <cell r="C1402" t="str">
            <v>ACQUEDOTTO</v>
          </cell>
          <cell r="D1402" t="str">
            <v>LAINATE</v>
          </cell>
          <cell r="E1402" t="str">
            <v>OLD</v>
          </cell>
          <cell r="F1402"/>
          <cell r="G1402"/>
          <cell r="H1402"/>
          <cell r="I1402"/>
          <cell r="J1402"/>
        </row>
        <row r="1403">
          <cell r="A1403" t="str">
            <v>9372_6</v>
          </cell>
          <cell r="B1403" t="str">
            <v>ACQ 01-04 VIA DEM AMICIS</v>
          </cell>
          <cell r="C1403" t="str">
            <v>ACQUEDOTTO</v>
          </cell>
          <cell r="D1403" t="str">
            <v>LAINATE</v>
          </cell>
          <cell r="E1403" t="str">
            <v>OLD</v>
          </cell>
          <cell r="F1403"/>
          <cell r="G1403" t="str">
            <v>CAP AREA TECNICA</v>
          </cell>
          <cell r="H1403" t="str">
            <v>INTERFERENZE ACQUEDOTTI</v>
          </cell>
          <cell r="I1403"/>
          <cell r="J1403"/>
        </row>
        <row r="1404">
          <cell r="A1404" t="str">
            <v>contributi old</v>
          </cell>
          <cell r="B1404">
            <v>0</v>
          </cell>
          <cell r="C1404"/>
          <cell r="D1404">
            <v>0</v>
          </cell>
          <cell r="E1404">
            <v>0</v>
          </cell>
          <cell r="F1404"/>
          <cell r="G1404"/>
          <cell r="H1404"/>
          <cell r="I1404"/>
          <cell r="J1404" t="str">
            <v>ALTRO</v>
          </cell>
        </row>
        <row r="1405">
          <cell r="A1405">
            <v>9739</v>
          </cell>
          <cell r="B1405" t="str">
            <v>progettazione e realizzazione interventi quartiere ben-essere azioni pilota acque deflussi e opere connesse e riqualificazione piazza dei martiri funzionali al s.i.i.</v>
          </cell>
          <cell r="C1405" t="str">
            <v>FOGNATURA</v>
          </cell>
          <cell r="D1405" t="str">
            <v>BRESSO</v>
          </cell>
          <cell r="E1405" t="str">
            <v>NEW</v>
          </cell>
          <cell r="F1405" t="str">
            <v>CAP AREA TECNICA</v>
          </cell>
          <cell r="G1405" t="str">
            <v>CAP AREA TECNICA</v>
          </cell>
          <cell r="H1405" t="str">
            <v>RETI FOGNATURA</v>
          </cell>
          <cell r="I1405" t="str">
            <v>VARGIU</v>
          </cell>
          <cell r="J1405" t="str">
            <v>M4a</v>
          </cell>
        </row>
        <row r="1406">
          <cell r="A1406">
            <v>5987</v>
          </cell>
          <cell r="B1406" t="str">
            <v>Intervento di risoluzione infrazione comunitaria su SP. 229, nel tratto di  via A. Da Giussano ad Arluno</v>
          </cell>
          <cell r="C1406" t="str">
            <v>FOGNATURA</v>
          </cell>
          <cell r="D1406" t="str">
            <v>ARLUNO</v>
          </cell>
          <cell r="E1406" t="str">
            <v>OLD</v>
          </cell>
          <cell r="F1406"/>
          <cell r="G1406" t="str">
            <v>CAP AREA TECNICA</v>
          </cell>
          <cell r="H1406" t="str">
            <v>RETI FOGNATURA</v>
          </cell>
          <cell r="I1406"/>
          <cell r="J1406"/>
        </row>
        <row r="1407">
          <cell r="A1407">
            <v>4677</v>
          </cell>
          <cell r="B1407" t="str">
            <v>nuovo pozzo Pioltello, localit Besozza</v>
          </cell>
          <cell r="C1407" t="str">
            <v>ACQUEDOTTO</v>
          </cell>
          <cell r="D1407" t="str">
            <v>PIOLTELLO</v>
          </cell>
          <cell r="E1407" t="str">
            <v>OLD</v>
          </cell>
          <cell r="F1407"/>
          <cell r="G1407" t="str">
            <v>CAP AREA TECNICA</v>
          </cell>
          <cell r="H1407" t="str">
            <v>IMPIANTI ACQUEDOTTO</v>
          </cell>
          <cell r="I1407"/>
          <cell r="J1407" t="str">
            <v>M3</v>
          </cell>
        </row>
        <row r="1408">
          <cell r="A1408">
            <v>4777</v>
          </cell>
          <cell r="B1408" t="str">
            <v>3L - 9 - Potenziamento del depuratore comunale a 16.000 AE</v>
          </cell>
          <cell r="C1408" t="str">
            <v>DEPURAZIONE</v>
          </cell>
          <cell r="D1408" t="str">
            <v>DEPURATORE BASIGLIO</v>
          </cell>
          <cell r="E1408" t="str">
            <v>OLD</v>
          </cell>
          <cell r="F1408"/>
          <cell r="G1408" t="str">
            <v>CAP AREA TECNICA</v>
          </cell>
          <cell r="H1408" t="str">
            <v>IMPIANTI DEPURAZIONE</v>
          </cell>
          <cell r="I1408"/>
          <cell r="J1408"/>
        </row>
        <row r="1409">
          <cell r="A1409">
            <v>4925</v>
          </cell>
          <cell r="B1409" t="str">
            <v>lavori di realizzazione del collettore fognario in comune di Segrate in via F.lli Cervi /Centro Direzionale</v>
          </cell>
          <cell r="C1409" t="str">
            <v>FOGNATURA</v>
          </cell>
          <cell r="D1409" t="str">
            <v>SEGRATE</v>
          </cell>
          <cell r="E1409" t="str">
            <v>OLD</v>
          </cell>
          <cell r="F1409"/>
          <cell r="G1409" t="str">
            <v>CAP AREA TECNICA</v>
          </cell>
          <cell r="H1409" t="str">
            <v>ALTRO</v>
          </cell>
          <cell r="I1409"/>
          <cell r="J1409" t="str">
            <v>M3</v>
          </cell>
        </row>
        <row r="1410">
          <cell r="A1410">
            <v>4929</v>
          </cell>
          <cell r="B1410" t="str">
            <v>Lavori di rete fognaria in comune di Pioltello via Dante civ. 75 e collegamento della vasca volano al collettore aziendale</v>
          </cell>
          <cell r="C1410" t="str">
            <v>FOGNATURA</v>
          </cell>
          <cell r="D1410" t="str">
            <v>PIOLTELLO</v>
          </cell>
          <cell r="E1410" t="str">
            <v>OLD</v>
          </cell>
          <cell r="F1410"/>
          <cell r="G1410" t="str">
            <v>CAP AREA TECNICA</v>
          </cell>
          <cell r="H1410" t="str">
            <v>RETI FOGNATURA</v>
          </cell>
          <cell r="I1410"/>
          <cell r="J1410"/>
        </row>
        <row r="1411">
          <cell r="A1411">
            <v>4971</v>
          </cell>
          <cell r="B1411" t="str">
            <v>lavori di rifacimento rete idrica in comune di Vanzago, via 1 Maggio</v>
          </cell>
          <cell r="C1411" t="str">
            <v>ACQUEDOTTO</v>
          </cell>
          <cell r="D1411" t="str">
            <v>VANZAGO</v>
          </cell>
          <cell r="E1411" t="str">
            <v>OLD</v>
          </cell>
          <cell r="F1411"/>
          <cell r="G1411" t="str">
            <v>CAP AREA TECNICA</v>
          </cell>
          <cell r="H1411" t="str">
            <v>RETI ACQUEDOTTO</v>
          </cell>
          <cell r="I1411"/>
          <cell r="J1411" t="str">
            <v>M1</v>
          </cell>
        </row>
        <row r="1412">
          <cell r="A1412">
            <v>5074</v>
          </cell>
          <cell r="B1412" t="str">
            <v>lavori di potenziamento della rete fognaria in comune di Mediglia dismissione scarichi in rogge (Via Roma, Via F.lli Ros</v>
          </cell>
          <cell r="C1412" t="str">
            <v>FOGNATURA</v>
          </cell>
          <cell r="D1412" t="str">
            <v>MEDIGLIA PANTIGLIATE</v>
          </cell>
          <cell r="E1412" t="str">
            <v>OLD</v>
          </cell>
          <cell r="F1412"/>
          <cell r="G1412" t="str">
            <v>CAP AREA TECNICA</v>
          </cell>
          <cell r="H1412" t="str">
            <v>RETI FOGNATURA</v>
          </cell>
          <cell r="I1412"/>
          <cell r="J1412" t="str">
            <v>M4a</v>
          </cell>
        </row>
        <row r="1413">
          <cell r="A1413">
            <v>5075</v>
          </cell>
          <cell r="B1413" t="str">
            <v>Potenziamento nitrificazione impianto di depurazione + grigliatura presso sollevamento Colturano + demolizione impianto</v>
          </cell>
          <cell r="C1413" t="str">
            <v>DEPURAZIONE</v>
          </cell>
          <cell r="D1413" t="str">
            <v>DEPURATORE DRESANO</v>
          </cell>
          <cell r="E1413" t="str">
            <v>OLD</v>
          </cell>
          <cell r="F1413"/>
          <cell r="G1413" t="str">
            <v>CAP AREA TECNICA</v>
          </cell>
          <cell r="H1413" t="str">
            <v>IMPIANTI DEPURAZIONE</v>
          </cell>
          <cell r="I1413"/>
          <cell r="J1413"/>
        </row>
        <row r="1414">
          <cell r="A1414">
            <v>5082</v>
          </cell>
          <cell r="B1414" t="str">
            <v>interventi vari di rete fognaria nelle vie Garibaldi SP, Moro, ecc. in comune di Cuggiono</v>
          </cell>
          <cell r="C1414" t="str">
            <v>FOGNATURA</v>
          </cell>
          <cell r="D1414" t="str">
            <v>CUGGIONO</v>
          </cell>
          <cell r="E1414" t="str">
            <v>OLD</v>
          </cell>
          <cell r="F1414"/>
          <cell r="G1414" t="str">
            <v>CAP AREA TECNICA</v>
          </cell>
          <cell r="H1414" t="str">
            <v>RETI FOGNATURA</v>
          </cell>
          <cell r="I1414"/>
          <cell r="J1414" t="str">
            <v>M4a</v>
          </cell>
        </row>
        <row r="1415">
          <cell r="A1415">
            <v>5130</v>
          </cell>
          <cell r="B1415" t="str">
            <v>Potenziamento rete fognaria in Via Cilea (Cologno) e miglioramento idraulici di manufatti in vie Monte Cervino, Via san</v>
          </cell>
          <cell r="C1415" t="str">
            <v>FOGNATURA</v>
          </cell>
          <cell r="D1415" t="str">
            <v>COMUNI VARI</v>
          </cell>
          <cell r="E1415" t="str">
            <v>OLD</v>
          </cell>
          <cell r="F1415"/>
          <cell r="G1415" t="str">
            <v>CAP AREA TECNICA</v>
          </cell>
          <cell r="H1415" t="str">
            <v>RETI FOGNATURA</v>
          </cell>
          <cell r="I1415"/>
          <cell r="J1415"/>
        </row>
        <row r="1416">
          <cell r="A1416">
            <v>5166</v>
          </cell>
          <cell r="B1416" t="str">
            <v>lavori di potenziamento rete idrica in comune di Abbiategrasso nelle vie Maroncelli e Manin</v>
          </cell>
          <cell r="C1416" t="str">
            <v>ACQUEDOTTO</v>
          </cell>
          <cell r="D1416" t="str">
            <v>ABBIATEGRASSO</v>
          </cell>
          <cell r="E1416" t="str">
            <v>OLD</v>
          </cell>
          <cell r="F1416"/>
          <cell r="G1416" t="str">
            <v>CAP AREA TECNICA</v>
          </cell>
          <cell r="H1416" t="str">
            <v>RETI ACQUEDOTTO</v>
          </cell>
          <cell r="I1416"/>
          <cell r="J1416"/>
        </row>
        <row r="1417">
          <cell r="A1417">
            <v>5188</v>
          </cell>
          <cell r="B1417" t="str">
            <v>Pompaggio di rete a Cascina Rossino in comune di Ornago per pressioni insufficienti</v>
          </cell>
          <cell r="C1417" t="str">
            <v>ACQUEDOTTO</v>
          </cell>
          <cell r="D1417" t="str">
            <v>COMUNI VARI</v>
          </cell>
          <cell r="E1417" t="str">
            <v>OLD</v>
          </cell>
          <cell r="F1417"/>
          <cell r="G1417" t="str">
            <v>CAP AREA TECNICA</v>
          </cell>
          <cell r="H1417" t="str">
            <v>RETI ACQUEDOTTO</v>
          </cell>
          <cell r="I1417"/>
          <cell r="J1417" t="str">
            <v>M2</v>
          </cell>
        </row>
        <row r="1418">
          <cell r="A1418">
            <v>5200</v>
          </cell>
          <cell r="B1418" t="str">
            <v>lavori di sistemazione rete fognaria in comune di Mesero via Veneto</v>
          </cell>
          <cell r="C1418" t="str">
            <v>FOGNATURA</v>
          </cell>
          <cell r="D1418" t="str">
            <v>MESERO</v>
          </cell>
          <cell r="E1418" t="str">
            <v>OLD</v>
          </cell>
          <cell r="F1418"/>
          <cell r="G1418" t="str">
            <v>CAP AREA TECNICA</v>
          </cell>
          <cell r="H1418" t="str">
            <v>RETI FOGNATURA</v>
          </cell>
          <cell r="I1418"/>
          <cell r="J1418" t="str">
            <v>M3</v>
          </cell>
        </row>
        <row r="1419">
          <cell r="A1419">
            <v>5201</v>
          </cell>
          <cell r="B1419" t="str">
            <v>lavori di collegamento alla rete fognaria in Comune di Cassinetta di Lugagnano</v>
          </cell>
          <cell r="C1419" t="str">
            <v>FOGNATURA</v>
          </cell>
          <cell r="D1419" t="str">
            <v>CASSINETTA DI LUGAGNANO</v>
          </cell>
          <cell r="E1419" t="str">
            <v>OLD</v>
          </cell>
          <cell r="F1419"/>
          <cell r="G1419" t="str">
            <v>CAP AREA TECNICA</v>
          </cell>
          <cell r="H1419" t="str">
            <v>RETI FOGNATURA</v>
          </cell>
          <cell r="I1419"/>
          <cell r="J1419"/>
        </row>
        <row r="1420">
          <cell r="A1420">
            <v>5217</v>
          </cell>
          <cell r="B1420" t="str">
            <v>lavori di sostituzione rete idrica in comune di Motta Visconti nelle vie Vigevano Cairoli e Mameli</v>
          </cell>
          <cell r="C1420" t="str">
            <v>ACQUEDOTTO</v>
          </cell>
          <cell r="D1420" t="str">
            <v>MOTTA VISCONTI</v>
          </cell>
          <cell r="E1420" t="str">
            <v>OLD</v>
          </cell>
          <cell r="F1420"/>
          <cell r="G1420" t="str">
            <v>CAP AREA TECNICA</v>
          </cell>
          <cell r="H1420" t="str">
            <v>RETI ACQUEDOTTO</v>
          </cell>
          <cell r="I1420"/>
          <cell r="J1420"/>
        </row>
        <row r="1421">
          <cell r="A1421">
            <v>5219</v>
          </cell>
          <cell r="B1421" t="str">
            <v>sostituzione rete idrica a Motta Visconti</v>
          </cell>
          <cell r="C1421" t="str">
            <v>ACQUEDOTTO</v>
          </cell>
          <cell r="D1421" t="str">
            <v>MOTTA VISCONTI</v>
          </cell>
          <cell r="E1421" t="str">
            <v>OLD</v>
          </cell>
          <cell r="F1421"/>
          <cell r="G1421" t="str">
            <v>CAP AREA TECNICA</v>
          </cell>
          <cell r="H1421" t="str">
            <v>RETI ACQUEDOTTO</v>
          </cell>
          <cell r="I1421"/>
          <cell r="J1421"/>
        </row>
        <row r="1422">
          <cell r="A1422">
            <v>5270</v>
          </cell>
          <cell r="B1422" t="str">
            <v>lavori di adeguamento della rete fognaria della piazzola ecologica in comune di Albairate</v>
          </cell>
          <cell r="C1422" t="str">
            <v>FOGNATURA</v>
          </cell>
          <cell r="D1422" t="str">
            <v>ALBAIRATE</v>
          </cell>
          <cell r="E1422" t="str">
            <v>OLD</v>
          </cell>
          <cell r="F1422"/>
          <cell r="G1422" t="str">
            <v>CAP AREA TECNICA</v>
          </cell>
          <cell r="H1422" t="str">
            <v>RETI FOGNATURA</v>
          </cell>
          <cell r="I1422"/>
          <cell r="J1422"/>
        </row>
        <row r="1423">
          <cell r="A1423">
            <v>5286</v>
          </cell>
          <cell r="B1423" t="str">
            <v>lavori di restauro del serbatoio idrico del comune di Arese</v>
          </cell>
          <cell r="C1423" t="str">
            <v>ACQUEDOTTO</v>
          </cell>
          <cell r="D1423" t="str">
            <v>ARESE</v>
          </cell>
          <cell r="E1423" t="str">
            <v>OLD</v>
          </cell>
          <cell r="F1423"/>
          <cell r="G1423" t="str">
            <v>CAP AREA TECNICA</v>
          </cell>
          <cell r="H1423" t="str">
            <v>IMPIANTI ACQUEDOTTO</v>
          </cell>
          <cell r="I1423"/>
          <cell r="J1423" t="str">
            <v>M2</v>
          </cell>
        </row>
        <row r="1424">
          <cell r="A1424">
            <v>5289</v>
          </cell>
          <cell r="B1424" t="str">
            <v>rifacimento fognatura sottopasso FNM a Cormano</v>
          </cell>
          <cell r="C1424" t="str">
            <v>FOGNATURA</v>
          </cell>
          <cell r="D1424" t="str">
            <v>CORMANO</v>
          </cell>
          <cell r="E1424" t="str">
            <v>OLD</v>
          </cell>
          <cell r="F1424"/>
          <cell r="G1424" t="str">
            <v>CAP AREA TECNICA</v>
          </cell>
          <cell r="H1424" t="str">
            <v>RETI FOGNATURA</v>
          </cell>
          <cell r="I1424"/>
          <cell r="J1424"/>
        </row>
        <row r="1425">
          <cell r="A1425">
            <v>5437</v>
          </cell>
          <cell r="B1425" t="str">
            <v>lavori di manutenzione straordinaria della rete fognaria e idrica del comune di Buscate</v>
          </cell>
          <cell r="C1425" t="str">
            <v>FOGNATURA</v>
          </cell>
          <cell r="D1425" t="str">
            <v>BUSCATE</v>
          </cell>
          <cell r="E1425" t="str">
            <v>OLD</v>
          </cell>
          <cell r="F1425"/>
          <cell r="G1425" t="str">
            <v>CAP AREA TECNICA</v>
          </cell>
          <cell r="H1425" t="str">
            <v>RETI FOGNATURA</v>
          </cell>
          <cell r="I1425"/>
          <cell r="J1425" t="str">
            <v>M4a</v>
          </cell>
        </row>
        <row r="1426">
          <cell r="A1426">
            <v>5468</v>
          </cell>
          <cell r="B1426" t="str">
            <v>PROV MI - Risoluzione interferenza  con lavori riqualifica Paullese in Comune di Pantigliate (Prev. Amiacque 11058-11)</v>
          </cell>
          <cell r="C1426" t="str">
            <v>ACQUEDOTTO</v>
          </cell>
          <cell r="D1426" t="str">
            <v>PANTIGLIATE</v>
          </cell>
          <cell r="E1426" t="str">
            <v>OLD</v>
          </cell>
          <cell r="F1426"/>
          <cell r="G1426" t="str">
            <v>CAP AREA TECNICA</v>
          </cell>
          <cell r="H1426" t="str">
            <v>INTERFERENZE ACQUEDOTTI</v>
          </cell>
          <cell r="I1426"/>
          <cell r="J1426" t="str">
            <v>M2</v>
          </cell>
        </row>
        <row r="1427">
          <cell r="A1427">
            <v>5489</v>
          </cell>
          <cell r="B1427" t="str">
            <v>lavori di manutenzione straordinaria della rete idrica in comune di Liscate via Vavassori e via De Gasperi</v>
          </cell>
          <cell r="C1427" t="str">
            <v>ACQUEDOTTO</v>
          </cell>
          <cell r="D1427" t="str">
            <v>LISCATE</v>
          </cell>
          <cell r="E1427" t="str">
            <v>OLD</v>
          </cell>
          <cell r="F1427"/>
          <cell r="G1427" t="str">
            <v>CAP AREA TECNICA</v>
          </cell>
          <cell r="H1427" t="str">
            <v>RETI ACQUEDOTTO</v>
          </cell>
          <cell r="I1427"/>
          <cell r="J1427" t="str">
            <v>M1</v>
          </cell>
        </row>
        <row r="1428">
          <cell r="A1428">
            <v>5498</v>
          </cell>
          <cell r="B1428" t="str">
            <v>lavori di estensione alla rete idrica e opere annesse in piazza della Chiesa in comune di  Vaprio d'Adda</v>
          </cell>
          <cell r="C1428" t="str">
            <v>ACQUEDOTTO</v>
          </cell>
          <cell r="D1428" t="str">
            <v>VAPRIO D'ADDA</v>
          </cell>
          <cell r="E1428" t="str">
            <v>OLD</v>
          </cell>
          <cell r="F1428"/>
          <cell r="G1428" t="str">
            <v>CAP AREA TECNICA</v>
          </cell>
          <cell r="H1428" t="str">
            <v>RETI ACQUEDOTTO</v>
          </cell>
          <cell r="I1428"/>
          <cell r="J1428"/>
        </row>
        <row r="1429">
          <cell r="A1429">
            <v>5721</v>
          </cell>
          <cell r="B1429" t="str">
            <v>ex TAM:  realizzazione fognatura Vanzaghello nelle vie Novara in direzione sud per collegare al manufatto FNM, via F.lli Rosselli, via Brodolini, via della Libe</v>
          </cell>
          <cell r="C1429" t="str">
            <v>FOGNATURA</v>
          </cell>
          <cell r="D1429" t="str">
            <v>VANZAGHELLO</v>
          </cell>
          <cell r="E1429" t="str">
            <v>OLD</v>
          </cell>
          <cell r="F1429"/>
          <cell r="G1429" t="str">
            <v>CAP AREA TECNICA</v>
          </cell>
          <cell r="H1429" t="str">
            <v>RETI FOGNATURA</v>
          </cell>
          <cell r="I1429"/>
          <cell r="J1429" t="str">
            <v>M4a</v>
          </cell>
        </row>
        <row r="1430">
          <cell r="A1430">
            <v>5726</v>
          </cell>
          <cell r="B1430" t="str">
            <v>Adeguamento sollevamento Casarile, zona cimitero</v>
          </cell>
          <cell r="C1430" t="str">
            <v>FOGNATURA</v>
          </cell>
          <cell r="D1430" t="str">
            <v>CASARILE</v>
          </cell>
          <cell r="E1430" t="str">
            <v>OLD</v>
          </cell>
          <cell r="F1430"/>
          <cell r="G1430" t="str">
            <v>CAP AREA TECNICA</v>
          </cell>
          <cell r="H1430" t="str">
            <v>RETI FOGNATURA</v>
          </cell>
          <cell r="I1430"/>
          <cell r="J1430"/>
        </row>
        <row r="1431">
          <cell r="A1431">
            <v>5777</v>
          </cell>
          <cell r="B1431" t="str">
            <v>manutenzione stazione sollevamento Cusano Milanino, consolidamento argini Seveso e nuovo sifone in subalveo</v>
          </cell>
          <cell r="C1431" t="str">
            <v>FOGNATURA</v>
          </cell>
          <cell r="D1431" t="str">
            <v>CUSANO MILANINO</v>
          </cell>
          <cell r="E1431" t="str">
            <v>OLD</v>
          </cell>
          <cell r="F1431"/>
          <cell r="G1431" t="str">
            <v>CAP AREA TECNICA</v>
          </cell>
          <cell r="H1431" t="str">
            <v>ALTRO</v>
          </cell>
          <cell r="I1431"/>
          <cell r="J1431"/>
        </row>
        <row r="1432">
          <cell r="A1432">
            <v>5793</v>
          </cell>
          <cell r="B1432" t="str">
            <v>MSD sistema computerizzato Bresso</v>
          </cell>
          <cell r="C1432" t="str">
            <v>DEPURAZIONE</v>
          </cell>
          <cell r="D1432" t="str">
            <v>DEPURATORE DI BRESSO</v>
          </cell>
          <cell r="E1432" t="str">
            <v>OLD</v>
          </cell>
          <cell r="F1432"/>
          <cell r="G1432" t="str">
            <v>AMI DEPURAZIONE</v>
          </cell>
          <cell r="H1432" t="str">
            <v>DEP MSTR PROGRAMMATA</v>
          </cell>
          <cell r="I1432"/>
          <cell r="J1432" t="str">
            <v>M6</v>
          </cell>
        </row>
        <row r="1433">
          <cell r="A1433">
            <v>6586</v>
          </cell>
          <cell r="B1433" t="str">
            <v>Interventi funzionali al collaudo impianto Calvignasco</v>
          </cell>
          <cell r="C1433" t="str">
            <v>DEPURAZIONE</v>
          </cell>
          <cell r="D1433" t="str">
            <v>DEPURATORE CALVIGNASCO</v>
          </cell>
          <cell r="E1433" t="str">
            <v>OLD</v>
          </cell>
          <cell r="F1433"/>
          <cell r="G1433" t="str">
            <v>CAP AREA TECNICA</v>
          </cell>
          <cell r="H1433" t="str">
            <v>IMPIANTI DEPURAZIONE</v>
          </cell>
          <cell r="I1433"/>
          <cell r="J1433"/>
        </row>
        <row r="1434">
          <cell r="A1434">
            <v>6604</v>
          </cell>
          <cell r="B1434" t="str">
            <v>interventi di fognatura come da convenzione, Trezzano Rosa (soluzione 1, 2 e 3)</v>
          </cell>
          <cell r="C1434" t="str">
            <v>FOGNATURA</v>
          </cell>
          <cell r="D1434" t="str">
            <v>TREZZANO ROSA</v>
          </cell>
          <cell r="E1434" t="str">
            <v>OLD</v>
          </cell>
          <cell r="F1434"/>
          <cell r="G1434" t="str">
            <v>CAP AREA TECNICA</v>
          </cell>
          <cell r="H1434" t="str">
            <v>RETI FOGNATURA</v>
          </cell>
          <cell r="I1434"/>
          <cell r="J1434" t="str">
            <v>M4a</v>
          </cell>
        </row>
        <row r="1435">
          <cell r="A1435">
            <v>6609</v>
          </cell>
          <cell r="B1435" t="str">
            <v>interventi di fognatura come da convenzione, Trezzano Rosa (interventi 4 e 5)</v>
          </cell>
          <cell r="C1435" t="str">
            <v>FOGNATURA</v>
          </cell>
          <cell r="D1435" t="str">
            <v>TREZZANO ROSA</v>
          </cell>
          <cell r="E1435" t="str">
            <v>OLD</v>
          </cell>
          <cell r="F1435"/>
          <cell r="G1435" t="str">
            <v>CAP AREA TECNICA</v>
          </cell>
          <cell r="H1435" t="str">
            <v>RETI FOGNATURA</v>
          </cell>
          <cell r="I1435"/>
          <cell r="J1435"/>
        </row>
        <row r="1436">
          <cell r="A1436">
            <v>6633</v>
          </cell>
          <cell r="B1436" t="str">
            <v>realizzazione nuovo pozzo a Besate</v>
          </cell>
          <cell r="C1436" t="str">
            <v>ACQUEDOTTO</v>
          </cell>
          <cell r="D1436" t="str">
            <v>BESATE</v>
          </cell>
          <cell r="E1436" t="str">
            <v>OLD</v>
          </cell>
          <cell r="F1436"/>
          <cell r="G1436" t="str">
            <v>CAP AREA TECNICA</v>
          </cell>
          <cell r="H1436" t="str">
            <v>IMPIANTI ACQUEDOTTO</v>
          </cell>
          <cell r="I1436"/>
          <cell r="J1436" t="str">
            <v>M3</v>
          </cell>
        </row>
        <row r="1437">
          <cell r="A1437">
            <v>6644</v>
          </cell>
          <cell r="B1437" t="str">
            <v>ristrutturazione rete idrica Turbigo, via S. Uberto</v>
          </cell>
          <cell r="C1437" t="str">
            <v>ACQUEDOTTO</v>
          </cell>
          <cell r="D1437" t="str">
            <v>TURBIGO</v>
          </cell>
          <cell r="E1437" t="str">
            <v>OLD</v>
          </cell>
          <cell r="F1437"/>
          <cell r="G1437" t="str">
            <v>CAP AREA TECNICA</v>
          </cell>
          <cell r="H1437" t="str">
            <v>RETI ACQUEDOTTO</v>
          </cell>
          <cell r="I1437"/>
          <cell r="J1437" t="str">
            <v>M1</v>
          </cell>
        </row>
        <row r="1438">
          <cell r="A1438">
            <v>6658</v>
          </cell>
          <cell r="B1438" t="str">
            <v>intervento n.5 di fognatura come da convenzione, Via Pascoli in Trezzano Rosa</v>
          </cell>
          <cell r="C1438" t="str">
            <v>FOGNATURA</v>
          </cell>
          <cell r="D1438" t="str">
            <v>TREZZANO ROSA</v>
          </cell>
          <cell r="E1438" t="str">
            <v>OLD</v>
          </cell>
          <cell r="F1438"/>
          <cell r="G1438" t="str">
            <v>CAP AREA TECNICA</v>
          </cell>
          <cell r="H1438" t="str">
            <v>RETI FOGNATURA</v>
          </cell>
          <cell r="I1438"/>
          <cell r="J1438" t="str">
            <v>M4a</v>
          </cell>
        </row>
        <row r="1439">
          <cell r="A1439">
            <v>7005</v>
          </cell>
          <cell r="B1439" t="str">
            <v>Rifacimento e potenziamento fognatura in vicolo delle Rose per risoluzione criticitࡳtrutturali (cedimenti di tratti di</v>
          </cell>
          <cell r="C1439" t="str">
            <v>FOGNATURA</v>
          </cell>
          <cell r="D1439" t="str">
            <v>BUCCINASCO</v>
          </cell>
          <cell r="E1439" t="str">
            <v>OLD</v>
          </cell>
          <cell r="F1439"/>
          <cell r="G1439" t="str">
            <v>CAP AREA TECNICA</v>
          </cell>
          <cell r="H1439" t="str">
            <v>RETI FOGNATURA</v>
          </cell>
          <cell r="I1439"/>
          <cell r="J1439"/>
        </row>
        <row r="1440">
          <cell r="A1440">
            <v>7558</v>
          </cell>
          <cell r="B1440" t="str">
            <v>7558 IANOMI Bottini: intervento avviamento biologico e sicurezza Canegrate</v>
          </cell>
          <cell r="C1440" t="str">
            <v>DEPURAZIONE</v>
          </cell>
          <cell r="D1440" t="str">
            <v>DEPURATORE CANEGRATE</v>
          </cell>
          <cell r="E1440" t="str">
            <v>OLD</v>
          </cell>
          <cell r="F1440"/>
          <cell r="G1440"/>
          <cell r="H1440"/>
          <cell r="I1440"/>
          <cell r="J1440"/>
        </row>
        <row r="1441">
          <cell r="A1441">
            <v>7568</v>
          </cell>
          <cell r="B1441" t="str">
            <v>7568 TAM Gaggiano</v>
          </cell>
          <cell r="C1441" t="str">
            <v>FOGNATURA</v>
          </cell>
          <cell r="D1441" t="str">
            <v>GAGGIANO</v>
          </cell>
          <cell r="E1441" t="str">
            <v>OLD</v>
          </cell>
          <cell r="F1441"/>
          <cell r="G1441"/>
          <cell r="H1441"/>
          <cell r="I1441"/>
          <cell r="J1441"/>
        </row>
        <row r="1442">
          <cell r="A1442">
            <v>9001</v>
          </cell>
          <cell r="B1442" t="str">
            <v>HARDWARE  -  Gruppo CAP</v>
          </cell>
          <cell r="C1442" t="str">
            <v>GENERALE</v>
          </cell>
          <cell r="D1442" t="str">
            <v>SEDE</v>
          </cell>
          <cell r="E1442" t="str">
            <v>OLD</v>
          </cell>
          <cell r="F1442"/>
          <cell r="G1442" t="str">
            <v>INFORMATION TECHNOLOGY</v>
          </cell>
          <cell r="H1442" t="str">
            <v>INFORMATION TECHNOLOGY</v>
          </cell>
          <cell r="I1442"/>
          <cell r="J1442" t="str">
            <v>Altro</v>
          </cell>
        </row>
        <row r="1443">
          <cell r="A1443">
            <v>9002</v>
          </cell>
          <cell r="B1443" t="str">
            <v>SOFTWARE  -  Gruppo CAP</v>
          </cell>
          <cell r="C1443" t="str">
            <v>GENERALE</v>
          </cell>
          <cell r="D1443" t="str">
            <v>SEDE</v>
          </cell>
          <cell r="E1443" t="str">
            <v>OLD</v>
          </cell>
          <cell r="F1443"/>
          <cell r="G1443" t="str">
            <v>INFORMATION TECHNOLOGY</v>
          </cell>
          <cell r="H1443" t="str">
            <v>INFORMATION TECHNOLOGY</v>
          </cell>
          <cell r="I1443"/>
          <cell r="J1443" t="str">
            <v>Altro</v>
          </cell>
        </row>
        <row r="1444">
          <cell r="A1444">
            <v>9004</v>
          </cell>
          <cell r="B1444" t="str">
            <v>ARMONIZZAZIONE  -  Gruppo CAP</v>
          </cell>
          <cell r="C1444" t="str">
            <v>GENERALE</v>
          </cell>
          <cell r="D1444" t="str">
            <v>SEDE</v>
          </cell>
          <cell r="E1444" t="str">
            <v>OLD</v>
          </cell>
          <cell r="F1444"/>
          <cell r="G1444" t="str">
            <v>INFORMATION TECHNOLOGY</v>
          </cell>
          <cell r="H1444" t="str">
            <v>INFORMATION TECHNOLOGY</v>
          </cell>
          <cell r="I1444"/>
          <cell r="J1444" t="str">
            <v>Altro</v>
          </cell>
        </row>
        <row r="1445">
          <cell r="A1445">
            <v>9011</v>
          </cell>
          <cell r="B1445" t="str">
            <v>realizzazione nuova fognatura Via Magenta in Comune di Rho</v>
          </cell>
          <cell r="C1445" t="str">
            <v>FOGNATURA</v>
          </cell>
          <cell r="D1445" t="str">
            <v>RHO</v>
          </cell>
          <cell r="E1445" t="str">
            <v>OLD</v>
          </cell>
          <cell r="F1445"/>
          <cell r="G1445" t="str">
            <v>CAP AREA TECNICA</v>
          </cell>
          <cell r="H1445" t="str">
            <v>RETI FOGNATURA</v>
          </cell>
          <cell r="I1445"/>
          <cell r="J1445" t="str">
            <v>M4a</v>
          </cell>
        </row>
        <row r="1446">
          <cell r="A1446">
            <v>9012</v>
          </cell>
          <cell r="B1446" t="str">
            <v>collegamento al collettore zona Bariana, Garbagnate Milanese</v>
          </cell>
          <cell r="C1446" t="str">
            <v>FOGNATURA</v>
          </cell>
          <cell r="D1446" t="str">
            <v>DEPURATORE PERO</v>
          </cell>
          <cell r="E1446" t="str">
            <v>OLD</v>
          </cell>
          <cell r="F1446"/>
          <cell r="G1446" t="str">
            <v>CAP AREA TECNICA</v>
          </cell>
          <cell r="H1446" t="str">
            <v>COLLETTORI</v>
          </cell>
          <cell r="I1446"/>
          <cell r="J1446"/>
        </row>
        <row r="1447">
          <cell r="A1447">
            <v>9069</v>
          </cell>
          <cell r="B1447" t="str">
            <v>adeguamento palazzina uffici San Giuliano Ovest</v>
          </cell>
          <cell r="C1447" t="str">
            <v>GENERALE</v>
          </cell>
          <cell r="D1447" t="str">
            <v>DEPURATORE S.GIULIANO OVEST</v>
          </cell>
          <cell r="E1447" t="str">
            <v>OLD</v>
          </cell>
          <cell r="F1447"/>
          <cell r="G1447" t="str">
            <v>SEDI E SECURITY</v>
          </cell>
          <cell r="H1447" t="str">
            <v>SEDI</v>
          </cell>
          <cell r="I1447"/>
          <cell r="J1447" t="str">
            <v>Altro</v>
          </cell>
        </row>
        <row r="1448">
          <cell r="A1448">
            <v>9070</v>
          </cell>
          <cell r="B1448" t="str">
            <v>adeguamento palazzina uffici Sesto San Giovanni</v>
          </cell>
          <cell r="C1448" t="str">
            <v>GENERALE</v>
          </cell>
          <cell r="D1448" t="str">
            <v>SESTO SAN GIOVANNI</v>
          </cell>
          <cell r="E1448" t="str">
            <v>OLD</v>
          </cell>
          <cell r="F1448"/>
          <cell r="G1448" t="str">
            <v>SEDI E SECURITY</v>
          </cell>
          <cell r="H1448" t="str">
            <v>SEDI</v>
          </cell>
          <cell r="I1448"/>
          <cell r="J1448" t="str">
            <v>Altro</v>
          </cell>
        </row>
        <row r="1449">
          <cell r="A1449">
            <v>9089</v>
          </cell>
          <cell r="B1449" t="str">
            <v>adeguamento impianti e sistemi videoanalisi Sesto San Giovanni</v>
          </cell>
          <cell r="C1449" t="str">
            <v>GENERALE</v>
          </cell>
          <cell r="D1449" t="str">
            <v>SESTO SAN GIOVANNI</v>
          </cell>
          <cell r="E1449" t="str">
            <v>OLD</v>
          </cell>
          <cell r="F1449"/>
          <cell r="G1449" t="str">
            <v>SEDI E SECURITY</v>
          </cell>
          <cell r="H1449" t="str">
            <v>SEDI</v>
          </cell>
          <cell r="I1449"/>
          <cell r="J1449" t="str">
            <v>Altro</v>
          </cell>
        </row>
        <row r="1450">
          <cell r="A1450">
            <v>9124</v>
          </cell>
          <cell r="B1450" t="str">
            <v>Intervento di Acquedotto Piazza 1o maggio a Corbetta</v>
          </cell>
          <cell r="C1450" t="str">
            <v>ACQUEDOTTO</v>
          </cell>
          <cell r="D1450" t="str">
            <v>CORBETTA</v>
          </cell>
          <cell r="E1450" t="str">
            <v>OLD</v>
          </cell>
          <cell r="F1450"/>
          <cell r="G1450" t="str">
            <v>CAP AREA TECNICA</v>
          </cell>
          <cell r="H1450" t="str">
            <v>RETI ACQUEDOTTO</v>
          </cell>
          <cell r="I1450"/>
          <cell r="J1450" t="str">
            <v>M1</v>
          </cell>
        </row>
        <row r="1451">
          <cell r="A1451">
            <v>9144</v>
          </cell>
          <cell r="B1451" t="str">
            <v>installazione misuratori portata</v>
          </cell>
          <cell r="C1451" t="str">
            <v>DEPURAZIONE</v>
          </cell>
          <cell r="D1451" t="str">
            <v>DEPURATORE GAGGIANO CAPOLUOGO</v>
          </cell>
          <cell r="E1451" t="str">
            <v>OLD</v>
          </cell>
          <cell r="F1451"/>
          <cell r="G1451" t="str">
            <v>AMI DEPURAZIONE</v>
          </cell>
          <cell r="H1451" t="str">
            <v>DEP MSTR PROGRAMMATA</v>
          </cell>
          <cell r="I1451"/>
          <cell r="J1451" t="str">
            <v>M6</v>
          </cell>
        </row>
        <row r="1452">
          <cell r="A1452">
            <v>9157</v>
          </cell>
          <cell r="B1452" t="str">
            <v>Dissabbiatura. Manutenzione straordinaria carroponti va e vieni. Verniciature, sostituzione raschie di superficie e di fondo. Realizzazione tramoggia raccolta sabbie linea B, installazione pompe rilancio all'estrattore. Sostituzione quadri bordo macchina</v>
          </cell>
          <cell r="C1452" t="str">
            <v>DEPURAZIONE</v>
          </cell>
          <cell r="D1452" t="str">
            <v>DEPURATORE SESTO S.G.</v>
          </cell>
          <cell r="E1452" t="str">
            <v>OLD</v>
          </cell>
          <cell r="F1452"/>
          <cell r="G1452" t="str">
            <v>AMI DEPURAZIONE</v>
          </cell>
          <cell r="H1452" t="str">
            <v>DEP MSTR PROGRAMMATA</v>
          </cell>
          <cell r="I1452"/>
          <cell r="J1452" t="str">
            <v>M6</v>
          </cell>
        </row>
        <row r="1453">
          <cell r="A1453">
            <v>9227</v>
          </cell>
          <cell r="B1453" t="str">
            <v>MSF-Apparecchiature elettromeccaniche Vasche Volano</v>
          </cell>
          <cell r="C1453" t="str">
            <v>FOGNATURA</v>
          </cell>
          <cell r="D1453" t="str">
            <v>VARI</v>
          </cell>
          <cell r="E1453" t="str">
            <v>OLD</v>
          </cell>
          <cell r="F1453"/>
          <cell r="G1453" t="str">
            <v>AMI FOGNATURA</v>
          </cell>
          <cell r="H1453" t="str">
            <v>FOG MSTR PROGRAMMATA</v>
          </cell>
          <cell r="I1453"/>
          <cell r="J1453" t="str">
            <v>M4b</v>
          </cell>
        </row>
        <row r="1454">
          <cell r="A1454">
            <v>9229</v>
          </cell>
          <cell r="B1454" t="str">
            <v>progetto pilomat</v>
          </cell>
          <cell r="C1454" t="str">
            <v>GENERALE</v>
          </cell>
          <cell r="D1454" t="str">
            <v>COMUNI VARI</v>
          </cell>
          <cell r="E1454" t="str">
            <v>OLD</v>
          </cell>
          <cell r="F1454"/>
          <cell r="G1454" t="str">
            <v>SEDI E SECURITY</v>
          </cell>
          <cell r="H1454" t="str">
            <v>SEDI</v>
          </cell>
          <cell r="I1454"/>
          <cell r="J1454" t="str">
            <v>Altro</v>
          </cell>
        </row>
        <row r="1455">
          <cell r="A1455">
            <v>9316</v>
          </cell>
          <cell r="B1455" t="str">
            <v>Nuovo centro di ricerca - MS su beni di terzi</v>
          </cell>
          <cell r="C1455" t="str">
            <v>GENERALE</v>
          </cell>
          <cell r="D1455" t="str">
            <v>Sedi in locazione - Idroscalo</v>
          </cell>
          <cell r="E1455" t="str">
            <v>OLD</v>
          </cell>
          <cell r="F1455"/>
          <cell r="G1455" t="str">
            <v>SEDI E SECURITY</v>
          </cell>
          <cell r="H1455" t="str">
            <v>NUOVO CENTRO DI RICERCA CAP HOLDING</v>
          </cell>
          <cell r="I1455"/>
          <cell r="J1455" t="str">
            <v>M3</v>
          </cell>
        </row>
        <row r="1456">
          <cell r="A1456">
            <v>9335</v>
          </cell>
          <cell r="B1456" t="str">
            <v>FPO0315 Stazione di sollevamento via Rota Pozzo d'Adda (conguaglio 1^ step BRIANZACQUE)</v>
          </cell>
          <cell r="C1456" t="str">
            <v>FOGNATURA</v>
          </cell>
          <cell r="D1456" t="str">
            <v>POZZO D'ADDA</v>
          </cell>
          <cell r="E1456" t="str">
            <v>OLD</v>
          </cell>
          <cell r="F1456"/>
          <cell r="G1456" t="str">
            <v>CAP AREA TECNICA</v>
          </cell>
          <cell r="H1456" t="str">
            <v>RETI FOGNATURA</v>
          </cell>
          <cell r="I1456"/>
          <cell r="J1456" t="str">
            <v>M4a</v>
          </cell>
        </row>
        <row r="1457">
          <cell r="A1457">
            <v>10011</v>
          </cell>
          <cell r="B1457" t="str">
            <v>2015 MI SII FOG</v>
          </cell>
          <cell r="C1457" t="str">
            <v>FOGNATURA</v>
          </cell>
          <cell r="D1457" t="str">
            <v>VARI</v>
          </cell>
          <cell r="E1457" t="str">
            <v>OLD</v>
          </cell>
          <cell r="F1457"/>
          <cell r="G1457" t="str">
            <v>AMI FOGNATURA</v>
          </cell>
          <cell r="H1457" t="str">
            <v>FOG MSTR ROTTURA</v>
          </cell>
          <cell r="I1457"/>
          <cell r="J1457" t="str">
            <v>M4a</v>
          </cell>
        </row>
        <row r="1458">
          <cell r="A1458">
            <v>10022</v>
          </cell>
          <cell r="B1458" t="str">
            <v>MSAR parametrica Amiacque 2016 - Interventi manutenzione straordinaria su guasto - ATO MB</v>
          </cell>
          <cell r="C1458" t="str">
            <v>ACQUEDOTTO</v>
          </cell>
          <cell r="D1458" t="str">
            <v>COMUNI VARI</v>
          </cell>
          <cell r="E1458" t="str">
            <v>OLD</v>
          </cell>
          <cell r="F1458"/>
          <cell r="G1458" t="str">
            <v>AMI ACQUEDOTTO</v>
          </cell>
          <cell r="H1458" t="str">
            <v>ACQ MSTR ROTTURA</v>
          </cell>
          <cell r="I1458"/>
          <cell r="J1458" t="str">
            <v>M1</v>
          </cell>
        </row>
        <row r="1459">
          <cell r="A1459">
            <v>10025</v>
          </cell>
          <cell r="B1459" t="str">
            <v>2016 INTER MI SII DEP</v>
          </cell>
          <cell r="C1459" t="str">
            <v>DEPURAZIONE</v>
          </cell>
          <cell r="D1459" t="str">
            <v>COMUNI VARI</v>
          </cell>
          <cell r="E1459" t="str">
            <v>OLD</v>
          </cell>
          <cell r="F1459"/>
          <cell r="G1459" t="str">
            <v>AMI DEPURAZIONE</v>
          </cell>
          <cell r="H1459" t="str">
            <v>DEP MSTR ROTTURA</v>
          </cell>
          <cell r="I1459"/>
          <cell r="J1459" t="str">
            <v>M6</v>
          </cell>
        </row>
        <row r="1460">
          <cell r="A1460" t="str">
            <v>5078_3</v>
          </cell>
          <cell r="B1460" t="str">
            <v>lavori di collegamento rete idrica tra i comuni di Cologno Monzese e Sesto San Giovanni</v>
          </cell>
          <cell r="C1460" t="str">
            <v>ACQUEDOTTO</v>
          </cell>
          <cell r="D1460" t="str">
            <v>INT. 52 SESTO SG/COLOGNO MONZESE</v>
          </cell>
          <cell r="E1460" t="str">
            <v>OLD</v>
          </cell>
          <cell r="F1460"/>
          <cell r="G1460" t="str">
            <v>CAP AREA TECNICA</v>
          </cell>
          <cell r="H1460" t="str">
            <v>RETI ACQUEDOTTO</v>
          </cell>
          <cell r="I1460"/>
          <cell r="J1460" t="str">
            <v>M3</v>
          </cell>
        </row>
        <row r="1461">
          <cell r="A1461" t="str">
            <v>5307_4</v>
          </cell>
          <cell r="B1461" t="str">
            <v>Eliminazione scarichi in sponda destra del Lambro tra via Cavour e via Frisi con nuova stazione di sollevamento e rimozione traliccio in attraversamento al lamb</v>
          </cell>
          <cell r="C1461" t="str">
            <v>FOGNATURA</v>
          </cell>
          <cell r="D1461" t="str">
            <v>MELEGNANO</v>
          </cell>
          <cell r="E1461" t="str">
            <v>OLD</v>
          </cell>
          <cell r="F1461"/>
          <cell r="G1461" t="str">
            <v>CAP AREA TECNICA</v>
          </cell>
          <cell r="H1461" t="str">
            <v>RETI FOGNATURA</v>
          </cell>
          <cell r="I1461"/>
          <cell r="J1461" t="str">
            <v>M4a</v>
          </cell>
        </row>
        <row r="1462">
          <cell r="A1462" t="str">
            <v>5859_AMI1</v>
          </cell>
          <cell r="B1462" t="str">
            <v>MSD Peschiera (quota AMI)</v>
          </cell>
          <cell r="C1462" t="str">
            <v>DEPURAZIONE</v>
          </cell>
          <cell r="D1462" t="str">
            <v>PESCHIERA BORROMEO</v>
          </cell>
          <cell r="E1462" t="str">
            <v>OLD</v>
          </cell>
          <cell r="F1462"/>
          <cell r="G1462" t="str">
            <v>AMI DEPURAZIONE</v>
          </cell>
          <cell r="H1462" t="str">
            <v>DEP MSTR PROGRAMMATA</v>
          </cell>
          <cell r="I1462"/>
          <cell r="J1462" t="str">
            <v>M6</v>
          </cell>
        </row>
        <row r="1463">
          <cell r="A1463" t="str">
            <v>6896_new</v>
          </cell>
          <cell r="B1463" t="str">
            <v>eliminazione interferenze acquedotto x viabilità¡‚aranzate</v>
          </cell>
          <cell r="C1463" t="str">
            <v>ACQUEDOTTO</v>
          </cell>
          <cell r="D1463" t="str">
            <v>BARANZATE</v>
          </cell>
          <cell r="E1463" t="str">
            <v>OLD</v>
          </cell>
          <cell r="F1463"/>
          <cell r="G1463" t="str">
            <v>CAP AREA TECNICA</v>
          </cell>
          <cell r="H1463" t="str">
            <v>INTERFERENZE ACQUEDOTTI</v>
          </cell>
          <cell r="I1463"/>
          <cell r="J1463" t="str">
            <v>M2</v>
          </cell>
        </row>
        <row r="1464">
          <cell r="A1464" t="str">
            <v>9037_12</v>
          </cell>
          <cell r="B1464" t="str">
            <v>SOSTITUZIONE COMPRESSORI PREAREAZIONE</v>
          </cell>
          <cell r="C1464" t="str">
            <v>DEPURAZIONE</v>
          </cell>
          <cell r="D1464" t="str">
            <v>DEPURATORE S.GIULIANO OVEST</v>
          </cell>
          <cell r="E1464" t="str">
            <v>OLD</v>
          </cell>
          <cell r="F1464"/>
          <cell r="G1464" t="str">
            <v>AMI DEPURAZIONE</v>
          </cell>
          <cell r="H1464" t="str">
            <v>DEP MSTR PROGRAMMATA</v>
          </cell>
          <cell r="I1464"/>
          <cell r="J1464" t="str">
            <v>M6</v>
          </cell>
        </row>
        <row r="1465">
          <cell r="A1465" t="str">
            <v>9037_17</v>
          </cell>
          <cell r="B1465" t="str">
            <v xml:space="preserve">potenziamento UV (portare capcità di trattamento da 1400 mc/h a 2000 mc/h a 10 ufc/100 ml) </v>
          </cell>
          <cell r="C1465" t="str">
            <v>DEPURAZIONE</v>
          </cell>
          <cell r="D1465" t="str">
            <v>DEPURATORE DI TREZZANO</v>
          </cell>
          <cell r="E1465" t="str">
            <v>OLD</v>
          </cell>
          <cell r="F1465"/>
          <cell r="G1465" t="str">
            <v>AMI DEPURAZIONE</v>
          </cell>
          <cell r="H1465" t="str">
            <v>DEP MSTR PROGRAMMATA</v>
          </cell>
          <cell r="I1465"/>
          <cell r="J1465" t="str">
            <v>M6</v>
          </cell>
        </row>
        <row r="1466">
          <cell r="A1466" t="str">
            <v>9037_24</v>
          </cell>
          <cell r="B1466" t="str">
            <v>revamping sezione di filtrazione e trattamento uv (potenziamento terziario per consentire trattamento di 450 mc/h portata raggiunta nel periodo irriguo a 500 ufv/100 ml)</v>
          </cell>
          <cell r="C1466" t="str">
            <v>DEPURAZIONE</v>
          </cell>
          <cell r="D1466" t="str">
            <v>CALVIGNASCO</v>
          </cell>
          <cell r="E1466" t="str">
            <v>OLD</v>
          </cell>
          <cell r="F1466"/>
          <cell r="G1466" t="str">
            <v>AMI DEPURAZIONE</v>
          </cell>
          <cell r="H1466" t="str">
            <v>DEP MSTR PROGRAMMATA</v>
          </cell>
          <cell r="I1466"/>
          <cell r="J1466" t="str">
            <v>M6</v>
          </cell>
        </row>
        <row r="1467">
          <cell r="A1467" t="str">
            <v>9037_41</v>
          </cell>
          <cell r="B1467" t="str">
            <v xml:space="preserve"> sostituzione gruppo pressurizzazione acqua industriale </v>
          </cell>
          <cell r="C1467" t="str">
            <v>DEPURAZIONE</v>
          </cell>
          <cell r="D1467" t="str">
            <v>DEPURATORE DI CANEGRATE</v>
          </cell>
          <cell r="E1467" t="str">
            <v>OLD</v>
          </cell>
          <cell r="F1467"/>
          <cell r="G1467" t="str">
            <v>AMI DEPURAZIONE</v>
          </cell>
          <cell r="H1467" t="str">
            <v>DEP MSTR PROGRAMMATA</v>
          </cell>
          <cell r="I1467"/>
          <cell r="J1467" t="str">
            <v>M6</v>
          </cell>
        </row>
        <row r="1468">
          <cell r="A1468" t="str">
            <v>9037_43</v>
          </cell>
          <cell r="B1468" t="str">
            <v xml:space="preserve"> sostituzione gruppo pressurizzazione acqua industriale </v>
          </cell>
          <cell r="C1468" t="str">
            <v>DEPURAZIONE</v>
          </cell>
          <cell r="D1468" t="str">
            <v>DEPURATORE DI PARABIAGO</v>
          </cell>
          <cell r="E1468" t="str">
            <v>OLD</v>
          </cell>
          <cell r="F1468"/>
          <cell r="G1468" t="str">
            <v>AMI DEPURAZIONE</v>
          </cell>
          <cell r="H1468" t="str">
            <v>DEP MSTR PROGRAMMATA</v>
          </cell>
          <cell r="I1468"/>
          <cell r="J1468" t="str">
            <v>M6</v>
          </cell>
        </row>
        <row r="1469">
          <cell r="A1469" t="str">
            <v>9037_5</v>
          </cell>
          <cell r="B1469" t="str">
            <v>rifacimento impermeabiilizzazioni coperture locali ispessimento e biofore sigillature varie</v>
          </cell>
          <cell r="C1469" t="str">
            <v>DEPURAZIONE</v>
          </cell>
          <cell r="D1469" t="str">
            <v>ROZZANO</v>
          </cell>
          <cell r="E1469" t="str">
            <v>OLD</v>
          </cell>
          <cell r="F1469"/>
          <cell r="G1469" t="str">
            <v>AMI DEPURAZIONE</v>
          </cell>
          <cell r="H1469" t="str">
            <v>DEP MSTR PROGRAMMATA</v>
          </cell>
          <cell r="I1469"/>
          <cell r="J1469" t="str">
            <v>M6</v>
          </cell>
        </row>
        <row r="1470">
          <cell r="A1470" t="str">
            <v>9038_15</v>
          </cell>
          <cell r="B1470" t="str">
            <v>MSF CORNAREDO POCA PENDENZA-CORDA A MOLLE</v>
          </cell>
          <cell r="C1470" t="str">
            <v>FOGNATURA</v>
          </cell>
          <cell r="D1470" t="str">
            <v>CORNAREDO</v>
          </cell>
          <cell r="E1470" t="str">
            <v>OLD</v>
          </cell>
          <cell r="F1470"/>
          <cell r="G1470" t="str">
            <v>AMI FOGNATURA</v>
          </cell>
          <cell r="H1470" t="str">
            <v>FOG MSTR PROGRAMMATA</v>
          </cell>
          <cell r="I1470"/>
          <cell r="J1470" t="str">
            <v>Altro</v>
          </cell>
        </row>
        <row r="1471">
          <cell r="A1471" t="str">
            <v>9038_2</v>
          </cell>
          <cell r="B1471" t="str">
            <v>MSF Basiglio Sostituzione tubazione Lotto 1</v>
          </cell>
          <cell r="C1471" t="str">
            <v>FOGNATURA</v>
          </cell>
          <cell r="D1471" t="str">
            <v>BASIGLIO</v>
          </cell>
          <cell r="E1471" t="str">
            <v>OLD</v>
          </cell>
          <cell r="F1471"/>
          <cell r="G1471" t="str">
            <v>AMI FOGNATURA</v>
          </cell>
          <cell r="H1471" t="str">
            <v>FOG MSTR PROGRAMMATA</v>
          </cell>
          <cell r="I1471"/>
          <cell r="J1471" t="str">
            <v>M4a</v>
          </cell>
        </row>
        <row r="1472">
          <cell r="A1472" t="str">
            <v>9038_9</v>
          </cell>
          <cell r="B1472" t="str">
            <v>MSF Abbiategrasso Sostituzione Fognatura in contropendenza</v>
          </cell>
          <cell r="C1472" t="str">
            <v>FOGNATURA</v>
          </cell>
          <cell r="D1472" t="str">
            <v>ABBIATEGRASSO</v>
          </cell>
          <cell r="E1472" t="str">
            <v>OLD</v>
          </cell>
          <cell r="F1472"/>
          <cell r="G1472" t="str">
            <v>AMI FOGNATURA</v>
          </cell>
          <cell r="H1472" t="str">
            <v>FOG MSTR PROGRAMMATA</v>
          </cell>
          <cell r="I1472"/>
          <cell r="J1472" t="str">
            <v>Altro</v>
          </cell>
        </row>
        <row r="1473">
          <cell r="A1473" t="str">
            <v>9099_A</v>
          </cell>
          <cell r="B1473" t="str">
            <v>manutenzione straordinaria Security impianti acquedotto 2015-2016 (quota 2016 da chiavi mecatroniche</v>
          </cell>
          <cell r="C1473" t="str">
            <v>ACQUEDOTTO</v>
          </cell>
          <cell r="D1473" t="str">
            <v>COMUNI VARI</v>
          </cell>
          <cell r="E1473" t="str">
            <v>OLD</v>
          </cell>
          <cell r="F1473"/>
          <cell r="G1473" t="str">
            <v>SEDI E SECURITY</v>
          </cell>
          <cell r="H1473" t="str">
            <v>SEDI</v>
          </cell>
          <cell r="I1473"/>
          <cell r="J1473" t="str">
            <v>Altro</v>
          </cell>
        </row>
        <row r="1474">
          <cell r="A1474" t="str">
            <v>9288_8</v>
          </cell>
          <cell r="B1474" t="str">
            <v>Man. str. comparto ozono Robecco</v>
          </cell>
          <cell r="C1474" t="str">
            <v>DEPURAZIONE</v>
          </cell>
          <cell r="D1474" t="str">
            <v>ROBECCO SUL NAVIGLIO</v>
          </cell>
          <cell r="E1474" t="str">
            <v>OLD</v>
          </cell>
          <cell r="F1474"/>
          <cell r="G1474" t="str">
            <v>AMI DEPURAZIONE</v>
          </cell>
          <cell r="H1474" t="str">
            <v>DEP MSTR PROGRAMMATA</v>
          </cell>
          <cell r="I1474"/>
          <cell r="J1474" t="str">
            <v>M6</v>
          </cell>
        </row>
        <row r="1475">
          <cell r="A1475">
            <v>5169</v>
          </cell>
          <cell r="B1475" t="str">
            <v>restauro serbatoio pensile a Mediglia</v>
          </cell>
          <cell r="C1475" t="str">
            <v>ACQUEDOTTO</v>
          </cell>
          <cell r="D1475" t="str">
            <v>MEDIGLIA</v>
          </cell>
          <cell r="E1475" t="str">
            <v>OLD</v>
          </cell>
          <cell r="F1475"/>
          <cell r="G1475" t="str">
            <v>CAP AREA TECNICA</v>
          </cell>
          <cell r="H1475" t="str">
            <v>IMPIANTI ACQUEDOTTO</v>
          </cell>
          <cell r="I1475"/>
          <cell r="J1475" t="str">
            <v>M2</v>
          </cell>
        </row>
        <row r="1476">
          <cell r="A1476">
            <v>5742</v>
          </cell>
          <cell r="B1476" t="str">
            <v>trivellazione nuovo pozzo a Gaggiano, frazione Vigano</v>
          </cell>
          <cell r="C1476" t="str">
            <v>ACQUEDOTTO</v>
          </cell>
          <cell r="D1476" t="str">
            <v>GAGGIANO</v>
          </cell>
          <cell r="E1476" t="str">
            <v>OLD</v>
          </cell>
          <cell r="F1476"/>
          <cell r="G1476" t="str">
            <v>CAP AREA TECNICA</v>
          </cell>
          <cell r="H1476" t="str">
            <v>IMPIANTI ACQUEDOTTO</v>
          </cell>
          <cell r="I1476"/>
          <cell r="J1476" t="str">
            <v>M3</v>
          </cell>
        </row>
        <row r="1477">
          <cell r="A1477">
            <v>6941</v>
          </cell>
          <cell r="B1477" t="str">
            <v>Strumentazione in continuo per depuratori</v>
          </cell>
          <cell r="C1477" t="str">
            <v>GENERALE</v>
          </cell>
          <cell r="D1477" t="str">
            <v>VARI</v>
          </cell>
          <cell r="E1477" t="str">
            <v>OLD</v>
          </cell>
          <cell r="F1477"/>
          <cell r="G1477" t="str">
            <v>OPERATIONAL INTELLIGENCE</v>
          </cell>
          <cell r="H1477" t="str">
            <v>TELECONTROLLO</v>
          </cell>
          <cell r="I1477"/>
          <cell r="J1477" t="str">
            <v>M6</v>
          </cell>
        </row>
        <row r="1478">
          <cell r="A1478">
            <v>7059</v>
          </cell>
          <cell r="B1478" t="str">
            <v>Potenziamento rete fognaria in localitࡖaldarenne - VANZAGO</v>
          </cell>
          <cell r="C1478" t="str">
            <v>FOGNATURA</v>
          </cell>
          <cell r="D1478" t="str">
            <v>VANZAGO</v>
          </cell>
          <cell r="E1478" t="str">
            <v>OLD</v>
          </cell>
          <cell r="F1478"/>
          <cell r="G1478" t="str">
            <v>CAP AREA TECNICA</v>
          </cell>
          <cell r="H1478" t="str">
            <v>ALTRO</v>
          </cell>
          <cell r="I1478"/>
          <cell r="J1478" t="str">
            <v>M3</v>
          </cell>
        </row>
        <row r="1479">
          <cell r="A1479">
            <v>9301</v>
          </cell>
          <cell r="B1479" t="str">
            <v>Bresso- Depuratore Rifacimento impianto elettrico sezione Biologico</v>
          </cell>
          <cell r="C1479" t="str">
            <v>DEPURAZIONE</v>
          </cell>
          <cell r="D1479" t="str">
            <v>DEPURATORE DI BRESSO</v>
          </cell>
          <cell r="E1479" t="str">
            <v>OLD</v>
          </cell>
          <cell r="F1479"/>
          <cell r="G1479" t="str">
            <v>OPERATIONAL INTELLIGENCE</v>
          </cell>
          <cell r="H1479" t="str">
            <v>TELECONTROLLO</v>
          </cell>
          <cell r="I1479"/>
          <cell r="J1479" t="str">
            <v>M6</v>
          </cell>
        </row>
        <row r="1480">
          <cell r="A1480" t="str">
            <v>9023_2</v>
          </cell>
          <cell r="B1480" t="str">
            <v>costruzione nuovo pozzo in via Italia a Castellanza</v>
          </cell>
          <cell r="C1480" t="str">
            <v>ACQUEDOTTO</v>
          </cell>
          <cell r="D1480" t="str">
            <v>CASTELLANZA</v>
          </cell>
          <cell r="E1480" t="str">
            <v>OLD</v>
          </cell>
          <cell r="F1480"/>
          <cell r="G1480" t="str">
            <v>CAP AREA TECNICA</v>
          </cell>
          <cell r="H1480" t="str">
            <v>ALTRO</v>
          </cell>
          <cell r="I1480"/>
          <cell r="J1480"/>
        </row>
        <row r="1481">
          <cell r="A1481">
            <v>5463</v>
          </cell>
          <cell r="B1481" t="str">
            <v>lavori di estensione della rete fognaria in comune di Settala lungo la S.P.Cerca</v>
          </cell>
          <cell r="C1481" t="str">
            <v>FOGNATURA</v>
          </cell>
          <cell r="D1481" t="str">
            <v>SETTALA</v>
          </cell>
          <cell r="E1481" t="str">
            <v>OLD</v>
          </cell>
          <cell r="F1481"/>
          <cell r="G1481" t="str">
            <v>CAP AREA TECNICA</v>
          </cell>
          <cell r="H1481" t="str">
            <v>ALTRO</v>
          </cell>
          <cell r="I1481"/>
          <cell r="J1481"/>
        </row>
        <row r="1482">
          <cell r="A1482">
            <v>5789</v>
          </cell>
          <cell r="B1482" t="str">
            <v>MSD sostituzione compressori biogas Binasco</v>
          </cell>
          <cell r="C1482" t="str">
            <v>DEPURAZIONE</v>
          </cell>
          <cell r="D1482" t="str">
            <v>DEPURATORE DI BINASCO</v>
          </cell>
          <cell r="E1482" t="str">
            <v>OLD</v>
          </cell>
          <cell r="F1482"/>
          <cell r="G1482" t="str">
            <v>AMI DEPURAZIONE</v>
          </cell>
          <cell r="H1482" t="str">
            <v>DEP MSTR PROGRAMMATA</v>
          </cell>
          <cell r="I1482"/>
          <cell r="J1482"/>
        </row>
        <row r="1483">
          <cell r="A1483">
            <v>5875</v>
          </cell>
          <cell r="B1483" t="str">
            <v>MSD campana gasometrica 2 Robecco</v>
          </cell>
          <cell r="C1483" t="str">
            <v>DEPURAZIONE</v>
          </cell>
          <cell r="D1483" t="str">
            <v>DEPURATORE DI ROBECCO SUL NAVIGLIO</v>
          </cell>
          <cell r="E1483" t="str">
            <v>OLD</v>
          </cell>
          <cell r="F1483"/>
          <cell r="G1483" t="str">
            <v>CAP AREA TECNICA</v>
          </cell>
          <cell r="H1483" t="str">
            <v>IMPIANTI DEPURAZIONE</v>
          </cell>
          <cell r="I1483"/>
          <cell r="J1483" t="str">
            <v>M5</v>
          </cell>
        </row>
        <row r="1484">
          <cell r="A1484">
            <v>6080</v>
          </cell>
          <cell r="B1484" t="str">
            <v>MSD trasformazione coclee in compattatrici Calvignasco</v>
          </cell>
          <cell r="C1484" t="str">
            <v>DEPURAZIONE</v>
          </cell>
          <cell r="D1484" t="str">
            <v>DEP.E ROSATE-BUBBIANO-CALVIGNASCO</v>
          </cell>
          <cell r="E1484" t="str">
            <v>OLD</v>
          </cell>
          <cell r="F1484"/>
          <cell r="G1484" t="str">
            <v>AMI DEPURAZIONE</v>
          </cell>
          <cell r="H1484" t="str">
            <v>DEP MSTR PROGRAMMATA</v>
          </cell>
          <cell r="I1484"/>
          <cell r="J1484" t="str">
            <v>M5</v>
          </cell>
        </row>
        <row r="1485">
          <cell r="A1485">
            <v>6092</v>
          </cell>
          <cell r="B1485" t="str">
            <v>MSD portoni edifici Canegrate</v>
          </cell>
          <cell r="C1485" t="str">
            <v>DEPURAZIONE</v>
          </cell>
          <cell r="D1485" t="str">
            <v>DEPURATORE DI CANEGRATE</v>
          </cell>
          <cell r="E1485" t="str">
            <v>OLD</v>
          </cell>
          <cell r="F1485"/>
          <cell r="G1485" t="str">
            <v>AMI DEPURAZIONE</v>
          </cell>
          <cell r="H1485" t="str">
            <v>DEP MSTR PROGRAMMATA</v>
          </cell>
          <cell r="I1485"/>
          <cell r="J1485"/>
        </row>
        <row r="1486">
          <cell r="A1486">
            <v>6133</v>
          </cell>
          <cell r="B1486" t="str">
            <v>MSD dosaggi reagenti GaggianoVigano</v>
          </cell>
          <cell r="C1486" t="str">
            <v>DEPURAZIONE</v>
          </cell>
          <cell r="D1486" t="str">
            <v>GAGGIANO</v>
          </cell>
          <cell r="E1486" t="str">
            <v>OLD</v>
          </cell>
          <cell r="F1486"/>
          <cell r="G1486" t="str">
            <v>AMI DEPURAZIONE</v>
          </cell>
          <cell r="H1486" t="str">
            <v>DEP MSTR PROGRAMMATA</v>
          </cell>
          <cell r="I1486"/>
          <cell r="J1486"/>
        </row>
        <row r="1487">
          <cell r="A1487">
            <v>6210</v>
          </cell>
          <cell r="B1487" t="str">
            <v>MSD disinfezione UV Peschiera Borromeo</v>
          </cell>
          <cell r="C1487" t="str">
            <v>DEPURAZIONE</v>
          </cell>
          <cell r="D1487" t="str">
            <v>PESCHIERA BORROMEO</v>
          </cell>
          <cell r="E1487" t="str">
            <v>OLD</v>
          </cell>
          <cell r="F1487"/>
          <cell r="G1487" t="str">
            <v>AMI DEPURAZIONE</v>
          </cell>
          <cell r="H1487" t="str">
            <v>DEP MSTR PROGRAMMATA</v>
          </cell>
          <cell r="I1487"/>
          <cell r="J1487"/>
        </row>
        <row r="1488">
          <cell r="A1488">
            <v>6253</v>
          </cell>
          <cell r="B1488" t="str">
            <v>MSD dosaggio reagenti defosfatazione RobeccoSNaviglio</v>
          </cell>
          <cell r="C1488" t="str">
            <v>DEPURAZIONE</v>
          </cell>
          <cell r="D1488" t="str">
            <v>DEPURATORE DI ROBECCO SUL NAVIGLIO</v>
          </cell>
          <cell r="E1488" t="str">
            <v>OLD</v>
          </cell>
          <cell r="F1488"/>
          <cell r="G1488" t="str">
            <v>AMI DEPURAZIONE</v>
          </cell>
          <cell r="H1488" t="str">
            <v>DEP MSTR PROGRAMMATA</v>
          </cell>
          <cell r="I1488"/>
          <cell r="J1488" t="str">
            <v>Altro</v>
          </cell>
        </row>
        <row r="1489">
          <cell r="A1489">
            <v>6396</v>
          </cell>
          <cell r="B1489" t="str">
            <v>MSA sostituzione reti Via Industria, S. Giuseppe e S.P. 121 Carugate</v>
          </cell>
          <cell r="C1489" t="str">
            <v>ACQUEDOTTO</v>
          </cell>
          <cell r="D1489" t="str">
            <v>CARUGATE</v>
          </cell>
          <cell r="E1489" t="str">
            <v>OLD</v>
          </cell>
          <cell r="F1489"/>
          <cell r="G1489" t="str">
            <v>AMI ACQUEDOTTO</v>
          </cell>
          <cell r="H1489" t="str">
            <v>ACQ MSTR PROGRAMMATA</v>
          </cell>
          <cell r="I1489"/>
          <cell r="J1489"/>
        </row>
        <row r="1490">
          <cell r="A1490">
            <v>6497</v>
          </cell>
          <cell r="B1490" t="str">
            <v>MSA rifacimento piping impianto Pedriano S. Giuliano Milanese</v>
          </cell>
          <cell r="C1490" t="str">
            <v>ACQUEDOTTO</v>
          </cell>
          <cell r="D1490" t="str">
            <v>SAN GIULIANO MILANESE</v>
          </cell>
          <cell r="E1490" t="str">
            <v>OLD</v>
          </cell>
          <cell r="F1490"/>
          <cell r="G1490" t="str">
            <v>AMI ACQUEDOTTO</v>
          </cell>
          <cell r="H1490" t="str">
            <v>ACQ MSTR PROGRAMMATA</v>
          </cell>
          <cell r="I1490"/>
          <cell r="J1490" t="str">
            <v>M3</v>
          </cell>
        </row>
        <row r="1491">
          <cell r="A1491">
            <v>6499</v>
          </cell>
          <cell r="B1491" t="str">
            <v>MSA impianto Pedriano S. Giuliano Milanese</v>
          </cell>
          <cell r="C1491" t="str">
            <v>ACQUEDOTTO</v>
          </cell>
          <cell r="D1491" t="str">
            <v>SAN GIULIANO MILANESE</v>
          </cell>
          <cell r="E1491" t="str">
            <v>OLD</v>
          </cell>
          <cell r="F1491"/>
          <cell r="G1491" t="str">
            <v>AMI ACQUEDOTTO</v>
          </cell>
          <cell r="H1491" t="str">
            <v>ACQ MSTR PROGRAMMATA</v>
          </cell>
          <cell r="I1491"/>
          <cell r="J1491" t="str">
            <v>M3</v>
          </cell>
        </row>
        <row r="1492">
          <cell r="A1492">
            <v>6520</v>
          </cell>
          <cell r="B1492" t="str">
            <v>MSA sostituzione rete Via Darwin Trezzano s.N</v>
          </cell>
          <cell r="C1492" t="str">
            <v>ACQUEDOTTO</v>
          </cell>
          <cell r="D1492" t="str">
            <v>TREZZANO SUL NAVIGLIO</v>
          </cell>
          <cell r="E1492" t="str">
            <v>OLD</v>
          </cell>
          <cell r="F1492"/>
          <cell r="G1492" t="str">
            <v>AMI ACQUEDOTTO</v>
          </cell>
          <cell r="H1492" t="str">
            <v>ACQ MSTR PROGRAMMATA</v>
          </cell>
          <cell r="I1492"/>
          <cell r="J1492"/>
        </row>
        <row r="1493">
          <cell r="A1493">
            <v>6532</v>
          </cell>
          <cell r="B1493" t="str">
            <v>MSA passerelle e scale filtri Via Archimede Villa Cortese</v>
          </cell>
          <cell r="C1493" t="str">
            <v>ACQUEDOTTO</v>
          </cell>
          <cell r="D1493" t="str">
            <v>VILLA CORTESE</v>
          </cell>
          <cell r="E1493" t="str">
            <v>OLD</v>
          </cell>
          <cell r="F1493"/>
          <cell r="G1493" t="str">
            <v>AMI ACQUEDOTTO</v>
          </cell>
          <cell r="H1493" t="str">
            <v>ACQ MSTR PROGRAMMATA</v>
          </cell>
          <cell r="I1493"/>
          <cell r="J1493" t="str">
            <v>Altro</v>
          </cell>
        </row>
        <row r="1494">
          <cell r="A1494">
            <v>6584</v>
          </cell>
          <cell r="B1494" t="str">
            <v>MSF manutenzione piping sollevamenti</v>
          </cell>
          <cell r="C1494" t="str">
            <v>FOGNATURA</v>
          </cell>
          <cell r="D1494" t="str">
            <v>VARI</v>
          </cell>
          <cell r="E1494" t="str">
            <v>OLD</v>
          </cell>
          <cell r="F1494"/>
          <cell r="G1494" t="str">
            <v>AMI DEPURAZIONE</v>
          </cell>
          <cell r="H1494" t="str">
            <v>DEP MSTR PROGRAMMATA</v>
          </cell>
          <cell r="I1494"/>
          <cell r="J1494" t="str">
            <v>M4a</v>
          </cell>
        </row>
        <row r="1495">
          <cell r="A1495">
            <v>6814</v>
          </cell>
          <cell r="B1495" t="str">
            <v>Calvignasco fogna acque nere Via Morandi</v>
          </cell>
          <cell r="C1495" t="str">
            <v>FOGNATURA</v>
          </cell>
          <cell r="D1495" t="str">
            <v>CALVIGNASCO</v>
          </cell>
          <cell r="E1495" t="str">
            <v>OLD</v>
          </cell>
          <cell r="F1495"/>
          <cell r="G1495" t="str">
            <v>CAP AREA TECNICA</v>
          </cell>
          <cell r="H1495" t="str">
            <v>RETI FOGNATURA</v>
          </cell>
          <cell r="I1495"/>
          <cell r="J1495" t="str">
            <v>M4a</v>
          </cell>
        </row>
        <row r="1496">
          <cell r="A1496">
            <v>6835</v>
          </cell>
          <cell r="B1496" t="str">
            <v>MSA - San Giuliano M.se - Rimozione rete in fibrocemento con posa nuova tubazione dn 125 pead circa 150 mt e 12 prese vi</v>
          </cell>
          <cell r="C1496" t="str">
            <v>ACQUEDOTTO</v>
          </cell>
          <cell r="D1496" t="str">
            <v>SAN GIULIANO MILANESE</v>
          </cell>
          <cell r="E1496" t="str">
            <v>OLD</v>
          </cell>
          <cell r="F1496"/>
          <cell r="G1496" t="str">
            <v>AMI ACQUEDOTTO</v>
          </cell>
          <cell r="H1496" t="str">
            <v>ACQ MSTR PROGRAMMATA</v>
          </cell>
          <cell r="I1496"/>
          <cell r="J1496"/>
        </row>
        <row r="1497">
          <cell r="A1497">
            <v>7509</v>
          </cell>
          <cell r="B1497" t="str">
            <v>MSA Castellanza impianto elettrico San Giovanni</v>
          </cell>
          <cell r="C1497" t="str">
            <v>ACQUEDOTTO</v>
          </cell>
          <cell r="D1497" t="str">
            <v>CASTELLANZA</v>
          </cell>
          <cell r="E1497" t="str">
            <v>OLD</v>
          </cell>
          <cell r="F1497"/>
          <cell r="G1497" t="str">
            <v>AMI ACQUEDOTTO</v>
          </cell>
          <cell r="H1497" t="str">
            <v>ACQ MSTR PROGRAMMATA</v>
          </cell>
          <cell r="I1497"/>
          <cell r="J1497"/>
        </row>
        <row r="1498">
          <cell r="A1498">
            <v>7520</v>
          </cell>
          <cell r="B1498" t="str">
            <v>MSA Castellanza rifacimento piping filtro dissabbiatore</v>
          </cell>
          <cell r="C1498" t="str">
            <v>ACQUEDOTTO</v>
          </cell>
          <cell r="D1498" t="str">
            <v>CASTELLANZA</v>
          </cell>
          <cell r="E1498" t="str">
            <v>OLD</v>
          </cell>
          <cell r="F1498"/>
          <cell r="G1498" t="str">
            <v>AMI ACQUEDOTTO</v>
          </cell>
          <cell r="H1498" t="str">
            <v>ACQ MSTR PROGRAMMATA</v>
          </cell>
          <cell r="I1498"/>
          <cell r="J1498"/>
        </row>
        <row r="1499">
          <cell r="A1499">
            <v>7521</v>
          </cell>
          <cell r="B1499" t="str">
            <v>MSA Rho rifacimento impianto di trattamento su carbone attivo Via Volturno</v>
          </cell>
          <cell r="C1499" t="str">
            <v>DEPURAZIONE</v>
          </cell>
          <cell r="D1499" t="str">
            <v>RHO</v>
          </cell>
          <cell r="E1499" t="str">
            <v>OLD</v>
          </cell>
          <cell r="F1499"/>
          <cell r="G1499" t="str">
            <v>AMI ACQUEDOTTO</v>
          </cell>
          <cell r="H1499" t="str">
            <v>ACQ MSTR PROGRAMMATA</v>
          </cell>
          <cell r="I1499"/>
          <cell r="J1499" t="str">
            <v>Altro</v>
          </cell>
        </row>
        <row r="1500">
          <cell r="A1500">
            <v>7522</v>
          </cell>
          <cell r="B1500" t="str">
            <v>MSA Trezzo sull'Adda Via Brasca - C.na Candiana posa nuova tubaz.di potenziam. In PE 180 PN 16 500 m.con rifacimento n.4</v>
          </cell>
          <cell r="C1500" t="str">
            <v>ACQUEDOTTO</v>
          </cell>
          <cell r="D1500" t="str">
            <v>TREZZO D'ADDA</v>
          </cell>
          <cell r="E1500" t="str">
            <v>OLD</v>
          </cell>
          <cell r="F1500"/>
          <cell r="G1500" t="str">
            <v>AMI ACQUEDOTTO</v>
          </cell>
          <cell r="H1500" t="str">
            <v>ACQ MSTR PROGRAMMATA</v>
          </cell>
          <cell r="I1500"/>
          <cell r="J1500" t="str">
            <v>M2</v>
          </cell>
        </row>
        <row r="1501">
          <cell r="A1501">
            <v>7523</v>
          </cell>
          <cell r="B1501" t="str">
            <v>MSA Settala Via dell'Osio posa nuova tubazione distribuzione in PE 100 de 180 mt.220 e rifacimento 5 allacci</v>
          </cell>
          <cell r="C1501" t="str">
            <v>ACQUEDOTTO</v>
          </cell>
          <cell r="D1501" t="str">
            <v>SETTALA</v>
          </cell>
          <cell r="E1501" t="str">
            <v>OLD</v>
          </cell>
          <cell r="F1501"/>
          <cell r="G1501" t="str">
            <v>AMI ACQUEDOTTO</v>
          </cell>
          <cell r="H1501" t="str">
            <v>ACQ MSTR PROGRAMMATA</v>
          </cell>
          <cell r="I1501"/>
          <cell r="J1501"/>
        </row>
        <row r="1502">
          <cell r="A1502">
            <v>7527</v>
          </cell>
          <cell r="B1502" t="str">
            <v>MSA Cassano d'Adda rifacimento completo impianto serbatoio, montanti ed apparecchiarure elettriche</v>
          </cell>
          <cell r="C1502" t="str">
            <v>ACQUEDOTTO</v>
          </cell>
          <cell r="D1502" t="str">
            <v>CASSANO D'ADDA</v>
          </cell>
          <cell r="E1502" t="str">
            <v>OLD</v>
          </cell>
          <cell r="F1502"/>
          <cell r="G1502" t="str">
            <v>AMI ACQUEDOTTO</v>
          </cell>
          <cell r="H1502" t="str">
            <v>ACQ MSTR PROGRAMMATA</v>
          </cell>
          <cell r="I1502"/>
          <cell r="J1502"/>
        </row>
        <row r="1503">
          <cell r="A1503">
            <v>7534</v>
          </cell>
          <cell r="B1503" t="str">
            <v>MSA Zibido S.G. sostituzione rete dn 80 acciaio in Via Monte Stella con rete dn 90 pead mt 100 e 1 allacciamenti</v>
          </cell>
          <cell r="C1503" t="str">
            <v>ACQUEDOTTO</v>
          </cell>
          <cell r="D1503" t="str">
            <v>ZIBIDO SAN GIACOMO</v>
          </cell>
          <cell r="E1503" t="str">
            <v>OLD</v>
          </cell>
          <cell r="F1503"/>
          <cell r="G1503" t="str">
            <v>AMI ACQUEDOTTO</v>
          </cell>
          <cell r="H1503" t="str">
            <v>ACQ MSTR PROGRAMMATA</v>
          </cell>
          <cell r="I1503"/>
          <cell r="J1503" t="str">
            <v>M1</v>
          </cell>
        </row>
        <row r="1504">
          <cell r="A1504">
            <v>7535</v>
          </cell>
          <cell r="B1504" t="str">
            <v>MSA Besate sostituzione rete dn 50 acciaio Via Trieste con posa rete dn 150 acciaio mt 265 e 5 allcciamenti posa tubazio</v>
          </cell>
          <cell r="C1504" t="str">
            <v>ACQUEDOTTO</v>
          </cell>
          <cell r="D1504" t="str">
            <v>BESATE</v>
          </cell>
          <cell r="E1504" t="str">
            <v>OLD</v>
          </cell>
          <cell r="F1504"/>
          <cell r="G1504" t="str">
            <v>AMI ACQUEDOTTO</v>
          </cell>
          <cell r="H1504" t="str">
            <v>ACQ MSTR PROGRAMMATA</v>
          </cell>
          <cell r="I1504"/>
          <cell r="J1504"/>
        </row>
        <row r="1505">
          <cell r="A1505">
            <v>7536</v>
          </cell>
          <cell r="B1505" t="str">
            <v>MSA Pieve E.le sostituzione rete dn 100-150 acciaio in Via Don Minzoni con rete dn 150 acciaio mt 460 e allacciamenti</v>
          </cell>
          <cell r="C1505" t="str">
            <v>ACQUEDOTTO</v>
          </cell>
          <cell r="D1505" t="str">
            <v>PIEVE EMANUELE</v>
          </cell>
          <cell r="E1505" t="str">
            <v>OLD</v>
          </cell>
          <cell r="F1505"/>
          <cell r="G1505" t="str">
            <v>AMI ACQUEDOTTO</v>
          </cell>
          <cell r="H1505" t="str">
            <v>ACQ MSTR PROGRAMMATA</v>
          </cell>
          <cell r="I1505"/>
          <cell r="J1505"/>
        </row>
        <row r="1506">
          <cell r="A1506">
            <v>7537</v>
          </cell>
          <cell r="B1506" t="str">
            <v>MSA Diversi comuni installazione impianti UV per debellare Pseudomonas auruginosa</v>
          </cell>
          <cell r="C1506" t="str">
            <v>ACQUEDOTTO</v>
          </cell>
          <cell r="D1506" t="str">
            <v>VARI</v>
          </cell>
          <cell r="E1506" t="str">
            <v>OLD</v>
          </cell>
          <cell r="F1506"/>
          <cell r="G1506" t="str">
            <v>AMI ACQUEDOTTO</v>
          </cell>
          <cell r="H1506" t="str">
            <v>ACQ MSTR ROTTURA</v>
          </cell>
          <cell r="I1506"/>
          <cell r="J1506" t="str">
            <v>M3</v>
          </cell>
        </row>
        <row r="1507">
          <cell r="A1507">
            <v>7603</v>
          </cell>
          <cell r="B1507" t="str">
            <v>MSF Trezzo sullӁdda, ԓostituzione rete via Pozzone</v>
          </cell>
          <cell r="C1507" t="str">
            <v>FOGNATURA</v>
          </cell>
          <cell r="D1507" t="str">
            <v>TREZZO D'ADDA</v>
          </cell>
          <cell r="E1507" t="str">
            <v>OLD</v>
          </cell>
          <cell r="F1507"/>
          <cell r="G1507" t="str">
            <v>AMI FOGNATURA</v>
          </cell>
          <cell r="H1507" t="str">
            <v>FOG MSTR PROGRAMMATA</v>
          </cell>
          <cell r="I1507"/>
          <cell r="J1507" t="str">
            <v>Altro</v>
          </cell>
        </row>
        <row r="1508">
          <cell r="A1508">
            <v>7613</v>
          </cell>
          <cell r="B1508" t="str">
            <v>MSD - Misura portata uscita - Dresano</v>
          </cell>
          <cell r="C1508" t="str">
            <v>DEPURAZIONE</v>
          </cell>
          <cell r="D1508" t="str">
            <v>DRESANO</v>
          </cell>
          <cell r="E1508" t="str">
            <v>OLD</v>
          </cell>
          <cell r="F1508"/>
          <cell r="G1508" t="str">
            <v>AMI DEPURAZIONE</v>
          </cell>
          <cell r="H1508" t="str">
            <v>DEP MSTR PROGRAMMATA</v>
          </cell>
          <cell r="I1508"/>
          <cell r="J1508" t="str">
            <v>M6</v>
          </cell>
        </row>
        <row r="1509">
          <cell r="A1509">
            <v>7614</v>
          </cell>
          <cell r="B1509" t="str">
            <v>MSD - Misura portata bypass - Dresano</v>
          </cell>
          <cell r="C1509" t="str">
            <v>DEPURAZIONE</v>
          </cell>
          <cell r="D1509" t="str">
            <v>DRESANO</v>
          </cell>
          <cell r="E1509" t="str">
            <v>OLD</v>
          </cell>
          <cell r="F1509"/>
          <cell r="G1509" t="str">
            <v>AMI DEPURAZIONE</v>
          </cell>
          <cell r="H1509" t="str">
            <v>DEP MSTR PROGRAMMATA</v>
          </cell>
          <cell r="I1509"/>
          <cell r="J1509" t="str">
            <v>M6</v>
          </cell>
        </row>
        <row r="1510">
          <cell r="A1510">
            <v>7628</v>
          </cell>
          <cell r="B1510" t="str">
            <v>MSD - Canegrate - adeguamento centro di supervisione e PLC lotto 1</v>
          </cell>
          <cell r="C1510" t="str">
            <v>DEPURAZIONE</v>
          </cell>
          <cell r="D1510" t="str">
            <v>CANEGRATE</v>
          </cell>
          <cell r="E1510" t="str">
            <v>OLD</v>
          </cell>
          <cell r="F1510"/>
          <cell r="G1510" t="str">
            <v>AMI DEPURAZIONE</v>
          </cell>
          <cell r="H1510" t="str">
            <v>DEP MSTR PROGRAMMATA</v>
          </cell>
          <cell r="I1510"/>
          <cell r="J1510" t="str">
            <v>M6</v>
          </cell>
        </row>
        <row r="1511">
          <cell r="A1511">
            <v>7950</v>
          </cell>
          <cell r="B1511" t="str">
            <v>Tutti i comuni - rifacimento impianti elettrici</v>
          </cell>
          <cell r="C1511" t="str">
            <v>ACQUEDOTTO</v>
          </cell>
          <cell r="D1511" t="str">
            <v>VARI</v>
          </cell>
          <cell r="E1511" t="str">
            <v>OLD</v>
          </cell>
          <cell r="F1511"/>
          <cell r="G1511" t="str">
            <v>AMI ACQUEDOTTO</v>
          </cell>
          <cell r="H1511" t="str">
            <v>ACQ MSTR PROGRAMMATA</v>
          </cell>
          <cell r="I1511"/>
          <cell r="J1511" t="str">
            <v>Altro</v>
          </cell>
        </row>
        <row r="1512">
          <cell r="A1512">
            <v>9094</v>
          </cell>
          <cell r="B1512" t="str">
            <v>ristrutturazione recinzioni impianti di depurazione</v>
          </cell>
          <cell r="C1512" t="str">
            <v>GENERALE</v>
          </cell>
          <cell r="D1512" t="str">
            <v>COMUNI VARI</v>
          </cell>
          <cell r="E1512" t="str">
            <v>OLD</v>
          </cell>
          <cell r="F1512"/>
          <cell r="G1512" t="str">
            <v>SEDI E SECURITY</v>
          </cell>
          <cell r="H1512" t="str">
            <v>SEDI</v>
          </cell>
          <cell r="I1512"/>
          <cell r="J1512" t="str">
            <v>Altro</v>
          </cell>
        </row>
        <row r="1513">
          <cell r="A1513">
            <v>9102</v>
          </cell>
          <cell r="B1513" t="str">
            <v>adeguamento pese per camion presso depuratori</v>
          </cell>
          <cell r="C1513" t="str">
            <v>DEPURAZIONE</v>
          </cell>
          <cell r="D1513" t="str">
            <v>COMUNI VARI</v>
          </cell>
          <cell r="E1513" t="str">
            <v>OLD</v>
          </cell>
          <cell r="F1513"/>
          <cell r="G1513" t="str">
            <v>SEDI E SECURITY</v>
          </cell>
          <cell r="H1513" t="str">
            <v>SEDI</v>
          </cell>
          <cell r="I1513"/>
          <cell r="J1513" t="str">
            <v>M5</v>
          </cell>
        </row>
        <row r="1514">
          <cell r="A1514">
            <v>10003</v>
          </cell>
          <cell r="B1514" t="str">
            <v>2014 MILANO SII DEP</v>
          </cell>
          <cell r="C1514" t="str">
            <v>DEPURAZIONE</v>
          </cell>
          <cell r="D1514" t="str">
            <v>NON NOTO</v>
          </cell>
          <cell r="E1514" t="str">
            <v>OLD</v>
          </cell>
          <cell r="F1514"/>
          <cell r="G1514" t="str">
            <v>AMI DEPURAZIONE</v>
          </cell>
          <cell r="H1514" t="str">
            <v>DEP MSTR ROTTURA</v>
          </cell>
          <cell r="I1514"/>
          <cell r="J1514" t="str">
            <v>M6</v>
          </cell>
        </row>
        <row r="1515">
          <cell r="A1515">
            <v>10012</v>
          </cell>
          <cell r="B1515" t="str">
            <v>2015 MI SII DEP</v>
          </cell>
          <cell r="C1515" t="str">
            <v>DEPURAZIONE</v>
          </cell>
          <cell r="D1515" t="str">
            <v>VARI</v>
          </cell>
          <cell r="E1515" t="str">
            <v>OLD</v>
          </cell>
          <cell r="F1515"/>
          <cell r="G1515" t="str">
            <v>AMI DEPURAZIONE</v>
          </cell>
          <cell r="H1515" t="str">
            <v>DEP MSTR ROTTURA</v>
          </cell>
          <cell r="I1515"/>
          <cell r="J1515" t="str">
            <v>M6</v>
          </cell>
        </row>
        <row r="1516">
          <cell r="A1516">
            <v>10015</v>
          </cell>
          <cell r="B1516" t="str">
            <v>2015 MB SII DEP</v>
          </cell>
          <cell r="C1516" t="str">
            <v>DEPURAZIONE</v>
          </cell>
          <cell r="D1516" t="str">
            <v>NON NOTO</v>
          </cell>
          <cell r="E1516" t="str">
            <v>OLD</v>
          </cell>
          <cell r="F1516"/>
          <cell r="G1516" t="str">
            <v>AMI DEPURAZIONE</v>
          </cell>
          <cell r="H1516" t="str">
            <v>DEP MSTR ROTTURA</v>
          </cell>
          <cell r="I1516"/>
          <cell r="J1516" t="str">
            <v>M6</v>
          </cell>
        </row>
        <row r="1517">
          <cell r="A1517">
            <v>10027</v>
          </cell>
          <cell r="B1517" t="str">
            <v>2016 INTER MI MB SII DEP</v>
          </cell>
          <cell r="C1517" t="str">
            <v>DEPURAZIONE</v>
          </cell>
          <cell r="D1517" t="str">
            <v>COMUNI VARI</v>
          </cell>
          <cell r="E1517" t="str">
            <v>OLD</v>
          </cell>
          <cell r="F1517"/>
          <cell r="G1517" t="str">
            <v>AMI DEPURAZIONE</v>
          </cell>
          <cell r="H1517" t="str">
            <v>DEP MSTR ROTTURA</v>
          </cell>
          <cell r="I1517"/>
          <cell r="J1517" t="str">
            <v>M6</v>
          </cell>
        </row>
        <row r="1518">
          <cell r="A1518">
            <v>10032</v>
          </cell>
          <cell r="B1518" t="str">
            <v>2017 MB SII FOG</v>
          </cell>
          <cell r="C1518" t="str">
            <v>FOGNATURA</v>
          </cell>
          <cell r="D1518" t="str">
            <v>VARI</v>
          </cell>
          <cell r="E1518" t="str">
            <v>OLD</v>
          </cell>
          <cell r="F1518"/>
          <cell r="G1518" t="str">
            <v>AMI FOGNATURA</v>
          </cell>
          <cell r="H1518" t="str">
            <v>FOG MSTR ROTTURA</v>
          </cell>
          <cell r="I1518"/>
          <cell r="J1518" t="str">
            <v>M4a</v>
          </cell>
        </row>
        <row r="1519">
          <cell r="A1519" t="str">
            <v>4541_Q</v>
          </cell>
          <cell r="B1519" t="str">
            <v>Centrale di Trezzo sull'Adda: miscelazione acque di Trezzo e Busnago (pozzo serbatoio) in un nuovo piccolo serbatoio a B</v>
          </cell>
          <cell r="C1519" t="str">
            <v>ACQUEDOTTO</v>
          </cell>
          <cell r="D1519" t="str">
            <v>TREZZO D'ADDA</v>
          </cell>
          <cell r="E1519" t="str">
            <v>OLD</v>
          </cell>
          <cell r="F1519"/>
          <cell r="G1519" t="str">
            <v>CAP AREA TECNICA</v>
          </cell>
          <cell r="H1519" t="str">
            <v>IMPIANTI ACQUEDOTTO</v>
          </cell>
          <cell r="I1519"/>
          <cell r="J1519" t="str">
            <v>M3</v>
          </cell>
        </row>
        <row r="1520">
          <cell r="A1520" t="str">
            <v>9037_8</v>
          </cell>
          <cell r="B1520" t="str">
            <v>ricondizionamento biofiltro trattamento fanghi</v>
          </cell>
          <cell r="C1520" t="str">
            <v>DEPURAZIONE</v>
          </cell>
          <cell r="D1520" t="str">
            <v>BASIGLIO</v>
          </cell>
          <cell r="E1520" t="str">
            <v>OLD</v>
          </cell>
          <cell r="F1520"/>
          <cell r="G1520" t="str">
            <v>AMI DEPURAZIONE</v>
          </cell>
          <cell r="H1520" t="str">
            <v>DEP MSTR PROGRAMMATA</v>
          </cell>
          <cell r="I1520"/>
          <cell r="J1520" t="str">
            <v>M6</v>
          </cell>
        </row>
        <row r="1521">
          <cell r="A1521" t="str">
            <v>9038_10</v>
          </cell>
          <cell r="B1521" t="str">
            <v>MSF Abbiategrasso Sostituzione Fognatura in contropendenza</v>
          </cell>
          <cell r="C1521" t="str">
            <v>FOGNATURA</v>
          </cell>
          <cell r="D1521" t="str">
            <v>ABBIATEGRASSO</v>
          </cell>
          <cell r="E1521" t="str">
            <v>OLD</v>
          </cell>
          <cell r="F1521"/>
          <cell r="G1521" t="str">
            <v>AMI FOGNATURA</v>
          </cell>
          <cell r="H1521" t="str">
            <v>FOG MSTR PROGRAMMATA</v>
          </cell>
          <cell r="I1521"/>
          <cell r="J1521" t="str">
            <v>M4a</v>
          </cell>
        </row>
        <row r="1522">
          <cell r="A1522" t="str">
            <v>9043_2</v>
          </cell>
          <cell r="B1522" t="str">
            <v>rigenerazione pannelli filtri rotativi</v>
          </cell>
          <cell r="C1522" t="str">
            <v>DEPURAZIONE</v>
          </cell>
          <cell r="D1522" t="str">
            <v>DEPURATORE DI PERO</v>
          </cell>
          <cell r="E1522" t="str">
            <v>OLD</v>
          </cell>
          <cell r="F1522"/>
          <cell r="G1522" t="str">
            <v>AMI DEPURAZIONE</v>
          </cell>
          <cell r="H1522" t="str">
            <v>DEP MSTR PROGRAMMATA</v>
          </cell>
          <cell r="I1522"/>
          <cell r="J1522" t="str">
            <v>M6</v>
          </cell>
        </row>
        <row r="1523">
          <cell r="A1523" t="str">
            <v>9288_5</v>
          </cell>
          <cell r="B1523" t="str">
            <v>istallazione nuova pompa di calore su digestore 1B</v>
          </cell>
          <cell r="C1523" t="str">
            <v>DEPURAZIONE</v>
          </cell>
          <cell r="D1523" t="str">
            <v>DEPURATORE DI BRESSO</v>
          </cell>
          <cell r="E1523" t="str">
            <v>OLD</v>
          </cell>
          <cell r="F1523"/>
          <cell r="G1523" t="str">
            <v>AMI DEPURAZIONE</v>
          </cell>
          <cell r="H1523" t="str">
            <v>DEP MSTR PROGRAMMATA</v>
          </cell>
          <cell r="I1523"/>
          <cell r="J1523" t="str">
            <v>M6</v>
          </cell>
        </row>
        <row r="1524">
          <cell r="A1524">
            <v>5408</v>
          </cell>
          <cell r="B1524" t="str">
            <v>Demolizione serbatoio pensile con mantenimento locale quadri, rifacimento scarico fognario e impermeabilizzazione locale avampozzo, formazione nuova recinzione,</v>
          </cell>
          <cell r="C1524" t="str">
            <v>ACQUEDOTTO</v>
          </cell>
          <cell r="D1524" t="str">
            <v>SAN GIULIANO MILANESE</v>
          </cell>
          <cell r="E1524" t="str">
            <v>OLD</v>
          </cell>
          <cell r="F1524"/>
          <cell r="G1524" t="str">
            <v>CAP AREA TECNICA</v>
          </cell>
          <cell r="H1524" t="str">
            <v>IMPIANTI ACQUEDOTTO</v>
          </cell>
          <cell r="I1524"/>
          <cell r="J1524" t="str">
            <v>Altro</v>
          </cell>
        </row>
        <row r="1525">
          <cell r="A1525">
            <v>5692</v>
          </cell>
          <cell r="B1525" t="str">
            <v>adeguamento impianto Parabiago</v>
          </cell>
          <cell r="C1525" t="str">
            <v>DEPURAZIONE</v>
          </cell>
          <cell r="D1525" t="str">
            <v>DEPURATORE DI PARABIAGO</v>
          </cell>
          <cell r="E1525" t="str">
            <v>OLD</v>
          </cell>
          <cell r="F1525"/>
          <cell r="G1525" t="str">
            <v>CAP AREA TECNICA</v>
          </cell>
          <cell r="H1525" t="str">
            <v>IMPIANTI DEPURAZIONE</v>
          </cell>
          <cell r="I1525"/>
          <cell r="J1525" t="str">
            <v>M6</v>
          </cell>
        </row>
        <row r="1526">
          <cell r="A1526">
            <v>5729</v>
          </cell>
          <cell r="B1526" t="str">
            <v>Impianto di depurazione di S. Giuliano M.se est -Completamento dell'impianto esistente</v>
          </cell>
          <cell r="C1526" t="str">
            <v>DEPURAZIONE</v>
          </cell>
          <cell r="D1526" t="str">
            <v>DEPURATORE SAN GIULIANO MILANESE EST</v>
          </cell>
          <cell r="E1526" t="str">
            <v>OLD</v>
          </cell>
          <cell r="F1526"/>
          <cell r="G1526" t="str">
            <v>CAP AREA TECNICA</v>
          </cell>
          <cell r="H1526" t="str">
            <v>IMPIANTI DEPURAZIONE</v>
          </cell>
          <cell r="I1526"/>
          <cell r="J1526"/>
        </row>
        <row r="1527">
          <cell r="A1527">
            <v>5982</v>
          </cell>
          <cell r="B1527" t="str">
            <v>riqualificazione ambientale area ex impianto Inveruno</v>
          </cell>
          <cell r="C1527" t="str">
            <v>DEPURAZIONE</v>
          </cell>
          <cell r="D1527" t="str">
            <v>INVERUNO</v>
          </cell>
          <cell r="E1527" t="str">
            <v>OLD</v>
          </cell>
          <cell r="F1527"/>
          <cell r="G1527" t="str">
            <v>CAP AREA TECNICA</v>
          </cell>
          <cell r="H1527" t="str">
            <v>ALTRO</v>
          </cell>
          <cell r="I1527"/>
          <cell r="J1527" t="str">
            <v>M4b</v>
          </cell>
        </row>
        <row r="1528">
          <cell r="A1528">
            <v>5992</v>
          </cell>
          <cell r="B1528" t="str">
            <v>TEEM risoluzione interferenza acq 03-100 Cambiago/Pessano con Bornago</v>
          </cell>
          <cell r="C1528" t="str">
            <v>ACQUEDOTTO</v>
          </cell>
          <cell r="D1528" t="str">
            <v>CAMBIAGO</v>
          </cell>
          <cell r="E1528" t="str">
            <v>OLD</v>
          </cell>
          <cell r="F1528"/>
          <cell r="G1528" t="str">
            <v>CAP AREA TECNICA</v>
          </cell>
          <cell r="H1528" t="str">
            <v>RETI ACQUEDOTTO</v>
          </cell>
          <cell r="I1528"/>
          <cell r="J1528" t="str">
            <v>M2</v>
          </cell>
        </row>
        <row r="1529">
          <cell r="A1529">
            <v>6315</v>
          </cell>
          <cell r="B1529" t="str">
            <v>MSD trattamento aria fanghi Settala</v>
          </cell>
          <cell r="C1529" t="str">
            <v>DEPURAZIONE</v>
          </cell>
          <cell r="D1529" t="str">
            <v>SETTALA</v>
          </cell>
          <cell r="E1529" t="str">
            <v>OLD</v>
          </cell>
          <cell r="F1529"/>
          <cell r="G1529" t="str">
            <v>CAP AREA TECNICA</v>
          </cell>
          <cell r="H1529" t="str">
            <v>IMPIANTI DEPURAZIONE</v>
          </cell>
          <cell r="I1529"/>
          <cell r="J1529" t="str">
            <v>M5</v>
          </cell>
        </row>
        <row r="1530">
          <cell r="A1530">
            <v>6648</v>
          </cell>
          <cell r="B1530" t="str">
            <v>lavori di adeguamento della stazione di sollevamento via Adda in comune di Bresso</v>
          </cell>
          <cell r="C1530" t="str">
            <v>FOGNATURA</v>
          </cell>
          <cell r="D1530" t="str">
            <v>BRESSO</v>
          </cell>
          <cell r="E1530" t="str">
            <v>OLD</v>
          </cell>
          <cell r="F1530"/>
          <cell r="G1530" t="str">
            <v>CAP AREA TECNICA</v>
          </cell>
          <cell r="H1530" t="str">
            <v>RETI FOGNATURA</v>
          </cell>
          <cell r="I1530"/>
          <cell r="J1530"/>
        </row>
        <row r="1531">
          <cell r="A1531">
            <v>6651</v>
          </cell>
          <cell r="B1531" t="str">
            <v>adeguamento rete idrica vie varie a Robecchetto con Induno</v>
          </cell>
          <cell r="C1531" t="str">
            <v>ACQUEDOTTO</v>
          </cell>
          <cell r="D1531" t="str">
            <v>ROBECCHETTO CON INDUINO</v>
          </cell>
          <cell r="E1531" t="str">
            <v>OLD</v>
          </cell>
          <cell r="F1531"/>
          <cell r="G1531" t="str">
            <v>CAP AREA TECNICA</v>
          </cell>
          <cell r="H1531" t="str">
            <v>RETI ACQUEDOTTO</v>
          </cell>
          <cell r="I1531"/>
          <cell r="J1531" t="str">
            <v>M1</v>
          </cell>
        </row>
        <row r="1532">
          <cell r="A1532">
            <v>9164</v>
          </cell>
          <cell r="B1532" t="str">
            <v>sostiuzione di una soffiante e realtivo piping e sistemi di regolazione</v>
          </cell>
          <cell r="C1532" t="str">
            <v>DEPURAZIONE</v>
          </cell>
          <cell r="D1532" t="str">
            <v>DEPURATORE GUDO VISCONTI</v>
          </cell>
          <cell r="E1532" t="str">
            <v>OLD</v>
          </cell>
          <cell r="F1532"/>
          <cell r="G1532" t="str">
            <v>AMI DEPURAZIONE</v>
          </cell>
          <cell r="H1532" t="str">
            <v>DEP MSTR PROGRAMMATA</v>
          </cell>
          <cell r="I1532"/>
          <cell r="J1532" t="str">
            <v>M6</v>
          </cell>
        </row>
        <row r="1533">
          <cell r="A1533">
            <v>9166</v>
          </cell>
          <cell r="B1533" t="str">
            <v>sostiuzione di una soffiante e realtivo piping e sistemi di regolazione</v>
          </cell>
          <cell r="C1533" t="str">
            <v>DEPURAZIONE</v>
          </cell>
          <cell r="D1533" t="str">
            <v>DEPURATORE OZZERO</v>
          </cell>
          <cell r="E1533" t="str">
            <v>OLD</v>
          </cell>
          <cell r="F1533"/>
          <cell r="G1533" t="str">
            <v>AMI DEPURAZIONE</v>
          </cell>
          <cell r="H1533" t="str">
            <v>DEP MSTR PROGRAMMATA</v>
          </cell>
          <cell r="I1533"/>
          <cell r="J1533" t="str">
            <v>M6</v>
          </cell>
        </row>
        <row r="1534">
          <cell r="A1534">
            <v>9201</v>
          </cell>
          <cell r="B1534" t="str">
            <v>MSF-via Turati_tratto in contropendenza</v>
          </cell>
          <cell r="C1534" t="str">
            <v>FOGNATURA</v>
          </cell>
          <cell r="D1534" t="str">
            <v>SEGRATE</v>
          </cell>
          <cell r="E1534" t="str">
            <v>OLD</v>
          </cell>
          <cell r="F1534"/>
          <cell r="G1534" t="str">
            <v>AMI FOGNATURA</v>
          </cell>
          <cell r="H1534" t="str">
            <v>FOG MSTR PROGRAMMATA</v>
          </cell>
          <cell r="I1534"/>
          <cell r="J1534" t="str">
            <v>M4a</v>
          </cell>
        </row>
        <row r="1535">
          <cell r="A1535">
            <v>9215</v>
          </cell>
          <cell r="B1535" t="str">
            <v>MSF-via Fermi_Rifacimento manufatto di sfioro</v>
          </cell>
          <cell r="C1535" t="str">
            <v>FOGNATURA</v>
          </cell>
          <cell r="D1535" t="str">
            <v>TREZZANO S/N</v>
          </cell>
          <cell r="E1535" t="str">
            <v>OLD</v>
          </cell>
          <cell r="F1535"/>
          <cell r="G1535" t="str">
            <v>AMI FOGNATURA</v>
          </cell>
          <cell r="H1535" t="str">
            <v>FOG MSTR PROGRAMMATA</v>
          </cell>
          <cell r="I1535"/>
          <cell r="J1535" t="str">
            <v>M4b</v>
          </cell>
        </row>
        <row r="1536">
          <cell r="A1536">
            <v>9233</v>
          </cell>
          <cell r="B1536" t="str">
            <v>progetto messa in sicurezza acquedotti con telesorveglianza + controllo accessi e security vasche volano, acquedotti e impianti</v>
          </cell>
          <cell r="C1536" t="str">
            <v>GENERALE</v>
          </cell>
          <cell r="D1536" t="str">
            <v>VARI</v>
          </cell>
          <cell r="E1536" t="str">
            <v>OLD</v>
          </cell>
          <cell r="F1536"/>
          <cell r="G1536" t="str">
            <v>SEDI E SECURITY</v>
          </cell>
          <cell r="H1536" t="str">
            <v>SEDI</v>
          </cell>
          <cell r="I1536"/>
          <cell r="J1536" t="str">
            <v>Altro</v>
          </cell>
        </row>
        <row r="1537">
          <cell r="A1537">
            <v>9234</v>
          </cell>
          <cell r="B1537" t="str">
            <v>citofoni IP</v>
          </cell>
          <cell r="C1537" t="str">
            <v>GENERALE</v>
          </cell>
          <cell r="D1537" t="str">
            <v>COMUNI VARI</v>
          </cell>
          <cell r="E1537" t="str">
            <v>OLD</v>
          </cell>
          <cell r="F1537"/>
          <cell r="G1537" t="str">
            <v>SEDI E SECURITY</v>
          </cell>
          <cell r="H1537" t="str">
            <v>SEDI</v>
          </cell>
          <cell r="I1537"/>
          <cell r="J1537" t="str">
            <v>Altro</v>
          </cell>
        </row>
        <row r="1538">
          <cell r="A1538">
            <v>9332</v>
          </cell>
          <cell r="B1538" t="str">
            <v xml:space="preserve">NOVATE MILANESE -BY PASS interferenza non censita S.P. 46 </v>
          </cell>
          <cell r="C1538" t="str">
            <v>ACQUEDOTTO</v>
          </cell>
          <cell r="D1538" t="str">
            <v>NOVATE MIL.</v>
          </cell>
          <cell r="E1538" t="str">
            <v>OLD</v>
          </cell>
          <cell r="F1538"/>
          <cell r="G1538" t="str">
            <v>CAP AREA TECNICA</v>
          </cell>
          <cell r="H1538" t="str">
            <v>ALTRO</v>
          </cell>
          <cell r="I1538"/>
          <cell r="J1538" t="str">
            <v>M1</v>
          </cell>
        </row>
        <row r="1539">
          <cell r="A1539">
            <v>9336</v>
          </cell>
          <cell r="B1539" t="str">
            <v>FPO0215 Piazza Marconi Pozzo d'Adda rifacimento 45 mt di tubaz. del 630 mm PVC e 2 camerette (coguaglio 1^ step Brianzac</v>
          </cell>
          <cell r="C1539" t="str">
            <v>FOGNATURA</v>
          </cell>
          <cell r="D1539" t="str">
            <v>POZZO D'ADDA</v>
          </cell>
          <cell r="E1539" t="str">
            <v>OLD</v>
          </cell>
          <cell r="F1539"/>
          <cell r="G1539" t="str">
            <v>CAP AREA TECNICA</v>
          </cell>
          <cell r="H1539" t="str">
            <v>ALTRO</v>
          </cell>
          <cell r="I1539"/>
          <cell r="J1539" t="str">
            <v>M4a</v>
          </cell>
        </row>
        <row r="1540">
          <cell r="A1540">
            <v>9337</v>
          </cell>
          <cell r="B1540" t="str">
            <v>FCA0216 Colletore via XXV aprile Comune di Cambiago Riparazione collettore</v>
          </cell>
          <cell r="C1540" t="str">
            <v>DEPURAZIONE</v>
          </cell>
          <cell r="D1540" t="str">
            <v>CAMBIAGO</v>
          </cell>
          <cell r="E1540" t="str">
            <v>OLD</v>
          </cell>
          <cell r="F1540"/>
          <cell r="G1540" t="str">
            <v>CAP AREA TECNICA</v>
          </cell>
          <cell r="H1540" t="str">
            <v>COLLETTORI</v>
          </cell>
          <cell r="I1540"/>
          <cell r="J1540" t="str">
            <v>M6</v>
          </cell>
        </row>
        <row r="1541">
          <cell r="A1541" t="str">
            <v>5145_3</v>
          </cell>
          <cell r="B1541" t="str">
            <v>Dorsale di adduzione da Concorezzo a Correzzana</v>
          </cell>
          <cell r="C1541" t="str">
            <v>ACQUEDOTTO</v>
          </cell>
          <cell r="D1541" t="str">
            <v>COMUNI VARI</v>
          </cell>
          <cell r="E1541" t="str">
            <v>OLD</v>
          </cell>
          <cell r="F1541"/>
          <cell r="G1541" t="str">
            <v>CAP AREA TECNICA</v>
          </cell>
          <cell r="H1541" t="str">
            <v>DORSALI</v>
          </cell>
          <cell r="I1541"/>
          <cell r="J1541" t="str">
            <v>M3</v>
          </cell>
        </row>
        <row r="1542">
          <cell r="A1542" t="str">
            <v>5252_new</v>
          </cell>
          <cell r="B1542" t="str">
            <v>TEEM - ACQ 03-49 TE 7+930 Attraversamento in Pozzuolo Martesana</v>
          </cell>
          <cell r="C1542" t="str">
            <v>ACQUEDOTTO</v>
          </cell>
          <cell r="D1542" t="str">
            <v>POZZUOLO MARTESANA</v>
          </cell>
          <cell r="E1542" t="str">
            <v>OLD</v>
          </cell>
          <cell r="F1542"/>
          <cell r="G1542" t="str">
            <v>CAP AREA TECNICA</v>
          </cell>
          <cell r="H1542" t="str">
            <v>ALTRO</v>
          </cell>
          <cell r="I1542"/>
          <cell r="J1542"/>
        </row>
        <row r="1543">
          <cell r="A1543">
            <v>5285</v>
          </cell>
          <cell r="B1543" t="str">
            <v>Comuni vari, pozzi per aree verdi parco MilanoOltre (ATO MILANO)</v>
          </cell>
          <cell r="C1543" t="str">
            <v>ACQUEDOTTO</v>
          </cell>
          <cell r="D1543" t="str">
            <v>COMUNI VARI</v>
          </cell>
          <cell r="E1543" t="str">
            <v>OLD</v>
          </cell>
          <cell r="F1543"/>
          <cell r="G1543" t="str">
            <v>GESTIONE CLIENTI</v>
          </cell>
          <cell r="H1543" t="str">
            <v>POZZI DI PRIMA FALDA</v>
          </cell>
          <cell r="I1543"/>
          <cell r="J1543" t="str">
            <v>M3</v>
          </cell>
        </row>
        <row r="1544">
          <cell r="A1544" t="str">
            <v>5392_2</v>
          </cell>
          <cell r="B1544" t="str">
            <v>lavori di interconnessione della rete idrica tra i comune di Magnago e Vanzaghello mediante spingitubo</v>
          </cell>
          <cell r="C1544" t="str">
            <v>ACQUEDOTTO</v>
          </cell>
          <cell r="D1544" t="str">
            <v>INT.76 MAGNAGO-VANZAGHELLO SPINGITU</v>
          </cell>
          <cell r="E1544" t="str">
            <v>OLD</v>
          </cell>
          <cell r="F1544"/>
          <cell r="G1544" t="str">
            <v>CAP AREA TECNICA</v>
          </cell>
          <cell r="H1544" t="str">
            <v>RETI ACQUEDOTTO</v>
          </cell>
          <cell r="I1544"/>
          <cell r="J1544" t="str">
            <v>M3</v>
          </cell>
        </row>
        <row r="1545">
          <cell r="A1545" t="str">
            <v>5739_4</v>
          </cell>
          <cell r="B1545" t="str">
            <v>Pozzi di prima falda per uso pompa di calore nel comune di Solaro</v>
          </cell>
          <cell r="C1545" t="str">
            <v>ALTRE ATTIVITA IDRICHE</v>
          </cell>
          <cell r="D1545" t="str">
            <v>SOLARO</v>
          </cell>
          <cell r="E1545" t="str">
            <v>OLD</v>
          </cell>
          <cell r="F1545"/>
          <cell r="G1545" t="str">
            <v>CAP AREA TECNICA</v>
          </cell>
          <cell r="H1545" t="str">
            <v>ALTRO</v>
          </cell>
          <cell r="I1545"/>
          <cell r="J1545" t="str">
            <v>M3</v>
          </cell>
        </row>
        <row r="1546">
          <cell r="A1546" t="str">
            <v>5739_52</v>
          </cell>
          <cell r="B1546" t="str">
            <v>Pozzi di prima falda per uso pompa di calore - area a verde  - reti comune di INVERUNO</v>
          </cell>
          <cell r="C1546" t="str">
            <v>ALTRE ATTIVITA IDRICHE</v>
          </cell>
          <cell r="D1546" t="str">
            <v>INVERUNO</v>
          </cell>
          <cell r="E1546" t="str">
            <v>OLD</v>
          </cell>
          <cell r="F1546"/>
          <cell r="G1546" t="str">
            <v>GESTIONE CLIENTI</v>
          </cell>
          <cell r="H1546" t="str">
            <v>POZZI DI PRIMA FALDA</v>
          </cell>
          <cell r="I1546"/>
          <cell r="J1546" t="str">
            <v>M3</v>
          </cell>
        </row>
        <row r="1547">
          <cell r="A1547" t="str">
            <v>6949_5</v>
          </cell>
          <cell r="B1547" t="str">
            <v>Locate sost e pot rete idrica via iv novembre</v>
          </cell>
          <cell r="C1547" t="str">
            <v>ACQUEDOTTO</v>
          </cell>
          <cell r="D1547" t="str">
            <v>LOCATE TRIULZI</v>
          </cell>
          <cell r="E1547" t="str">
            <v>OLD</v>
          </cell>
          <cell r="F1547"/>
          <cell r="G1547" t="str">
            <v>CAP AREA TECNICA</v>
          </cell>
          <cell r="H1547" t="str">
            <v>RETI ACQUEDOTTO</v>
          </cell>
          <cell r="I1547"/>
          <cell r="J1547" t="str">
            <v>M1</v>
          </cell>
        </row>
        <row r="1548">
          <cell r="A1548" t="str">
            <v>6985_5</v>
          </cell>
          <cell r="B1548" t="str">
            <v>MSF Buccinasco - Buccinasco via Indipendenza - Rifacimento tratto fognario</v>
          </cell>
          <cell r="C1548" t="str">
            <v>FOGNATURA</v>
          </cell>
          <cell r="D1548" t="str">
            <v>BUCCINASCO</v>
          </cell>
          <cell r="E1548" t="str">
            <v>OLD</v>
          </cell>
          <cell r="F1548"/>
          <cell r="G1548" t="str">
            <v>AMI FOGNATURA</v>
          </cell>
          <cell r="H1548" t="str">
            <v>FOG MSTR PROGRAMMATA</v>
          </cell>
          <cell r="I1548"/>
          <cell r="J1548" t="str">
            <v>M4a</v>
          </cell>
        </row>
        <row r="1549">
          <cell r="A1549">
            <v>6986</v>
          </cell>
          <cell r="B1549" t="str">
            <v>Modellazione e misurazione reti (progetti speciali)</v>
          </cell>
          <cell r="C1549" t="str">
            <v>ACQUEDOTTO</v>
          </cell>
          <cell r="D1549" t="str">
            <v>COMUNI VARI</v>
          </cell>
          <cell r="E1549" t="str">
            <v>OLD</v>
          </cell>
          <cell r="F1549"/>
          <cell r="G1549" t="str">
            <v>CAP AREA TECNICA</v>
          </cell>
          <cell r="H1549" t="str">
            <v>PARAMETRICHE AT</v>
          </cell>
          <cell r="I1549"/>
          <cell r="J1549" t="str">
            <v>M1</v>
          </cell>
        </row>
        <row r="1550">
          <cell r="A1550">
            <v>6987</v>
          </cell>
          <cell r="B1550" t="str">
            <v>Installazione e manutenzione impianti di cogenerazione</v>
          </cell>
          <cell r="C1550" t="str">
            <v>GENERALE</v>
          </cell>
          <cell r="D1550" t="str">
            <v>DIVERSI</v>
          </cell>
          <cell r="E1550" t="str">
            <v>OLD</v>
          </cell>
          <cell r="F1550"/>
          <cell r="G1550" t="str">
            <v>OPERATIONAL INTELLIGENCE</v>
          </cell>
          <cell r="H1550" t="str">
            <v>EFFICIENZA ENERGETICA</v>
          </cell>
          <cell r="I1550"/>
          <cell r="J1550" t="str">
            <v>M6</v>
          </cell>
        </row>
        <row r="1551">
          <cell r="A1551" t="str">
            <v>9046_1</v>
          </cell>
          <cell r="B1551" t="str">
            <v>MELZO - POZZUOLO - Interconnessione rete idrica Melzo - Pozzuolo M.</v>
          </cell>
          <cell r="C1551" t="str">
            <v>ACQUEDOTTO</v>
          </cell>
          <cell r="D1551" t="str">
            <v>MELZO</v>
          </cell>
          <cell r="E1551" t="str">
            <v>OLD</v>
          </cell>
          <cell r="F1551"/>
          <cell r="G1551" t="str">
            <v>CAP AREA TECNICA</v>
          </cell>
          <cell r="H1551" t="str">
            <v>RETI ACQUEDOTTO</v>
          </cell>
          <cell r="I1551"/>
          <cell r="J1551" t="str">
            <v>M3</v>
          </cell>
        </row>
        <row r="1552">
          <cell r="A1552">
            <v>4001</v>
          </cell>
          <cell r="B1552" t="str">
            <v>Lavori di potenziamento della rete fognaria comunale di Zelo Surrigone e collettamento all'impianto di depurazione</v>
          </cell>
          <cell r="C1552" t="str">
            <v>FOGNATURA</v>
          </cell>
          <cell r="D1552" t="str">
            <v>VERMEZZO CON ZELO SURRIGONE</v>
          </cell>
          <cell r="E1552" t="str">
            <v>OLD</v>
          </cell>
          <cell r="F1552"/>
          <cell r="G1552" t="str">
            <v>CAP AREA TECNICA</v>
          </cell>
          <cell r="H1552" t="str">
            <v>RETI FOGNATURA</v>
          </cell>
          <cell r="I1552"/>
          <cell r="J1552"/>
        </row>
        <row r="1553">
          <cell r="A1553">
            <v>4882</v>
          </cell>
          <cell r="B1553" t="str">
            <v>3L - 8 - Ampliamento impianti di depurazione acque reflue dei Comuni di Vernate, Dresano, Gudo Visconti e Zelo Surrigone</v>
          </cell>
          <cell r="C1553" t="str">
            <v>DEPURAZIONE</v>
          </cell>
          <cell r="D1553" t="str">
            <v>COMUNI VARI</v>
          </cell>
          <cell r="E1553" t="str">
            <v>OLD</v>
          </cell>
          <cell r="F1553"/>
          <cell r="G1553" t="str">
            <v>CAP AREA TECNICA</v>
          </cell>
          <cell r="H1553" t="str">
            <v>IMPIANTI DEPURAZIONE</v>
          </cell>
          <cell r="I1553"/>
          <cell r="J1553"/>
        </row>
        <row r="1554">
          <cell r="A1554">
            <v>5296</v>
          </cell>
          <cell r="B1554" t="str">
            <v>lavori di realizzazione rete fognaria in comune di Bernate Ticino</v>
          </cell>
          <cell r="C1554" t="str">
            <v>FOGNATURA</v>
          </cell>
          <cell r="D1554" t="str">
            <v>BERNATE</v>
          </cell>
          <cell r="E1554" t="str">
            <v>OLD</v>
          </cell>
          <cell r="F1554"/>
          <cell r="G1554" t="str">
            <v>CAP AREA TECNICA</v>
          </cell>
          <cell r="H1554" t="str">
            <v>RETI FOGNATURA</v>
          </cell>
          <cell r="I1554"/>
          <cell r="J1554"/>
        </row>
        <row r="1555">
          <cell r="A1555">
            <v>5639</v>
          </cell>
          <cell r="B1555" t="str">
            <v>interventi vari di manutenzione straordinaria su fognature/collettori: A) fognatura Solaro, vicolo Sioli, B) rifacimento</v>
          </cell>
          <cell r="C1555" t="str">
            <v>FOGNATURA</v>
          </cell>
          <cell r="D1555" t="str">
            <v>SOLARO</v>
          </cell>
          <cell r="E1555" t="str">
            <v>OLD</v>
          </cell>
          <cell r="F1555"/>
          <cell r="G1555" t="str">
            <v>CAP AREA TECNICA</v>
          </cell>
          <cell r="H1555" t="str">
            <v>RETI FOGNATURA</v>
          </cell>
          <cell r="I1555"/>
          <cell r="J1555"/>
        </row>
        <row r="1556">
          <cell r="A1556">
            <v>5690</v>
          </cell>
          <cell r="B1556" t="str">
            <v>fognatura Cesate, villaggio INA</v>
          </cell>
          <cell r="C1556" t="str">
            <v>FOGNATURA</v>
          </cell>
          <cell r="D1556" t="str">
            <v>CESATE</v>
          </cell>
          <cell r="E1556" t="str">
            <v>OLD</v>
          </cell>
          <cell r="F1556"/>
          <cell r="G1556" t="str">
            <v>CAP AREA TECNICA</v>
          </cell>
          <cell r="H1556" t="str">
            <v>RETI FOGNATURA</v>
          </cell>
          <cell r="I1556"/>
          <cell r="J1556"/>
        </row>
        <row r="1557">
          <cell r="A1557">
            <v>6680</v>
          </cell>
          <cell r="B1557" t="str">
            <v>Lavori di estensioen rete fognaria in zona non servita in zona via del Maggiolo CASTELLANZA</v>
          </cell>
          <cell r="C1557" t="str">
            <v>FOGNATURA</v>
          </cell>
          <cell r="D1557" t="str">
            <v>CASTELLANZA</v>
          </cell>
          <cell r="E1557" t="str">
            <v>OLD</v>
          </cell>
          <cell r="F1557"/>
          <cell r="G1557" t="str">
            <v>CAP AREA TECNICA</v>
          </cell>
          <cell r="H1557" t="str">
            <v>RETI FOGNATURA</v>
          </cell>
          <cell r="I1557"/>
          <cell r="J1557"/>
        </row>
        <row r="1558">
          <cell r="A1558">
            <v>9024</v>
          </cell>
          <cell r="B1558" t="str">
            <v>infrazione via Luxemburg Locate Triulzi</v>
          </cell>
          <cell r="C1558" t="str">
            <v>FOGNATURA</v>
          </cell>
          <cell r="D1558" t="str">
            <v>COMUNI VARI</v>
          </cell>
          <cell r="E1558" t="str">
            <v>OLD</v>
          </cell>
          <cell r="F1558"/>
          <cell r="G1558" t="str">
            <v>CAP AREA TECNICA</v>
          </cell>
          <cell r="H1558" t="str">
            <v>RETI FOGNATURA</v>
          </cell>
          <cell r="I1558"/>
          <cell r="J1558" t="str">
            <v>M4b</v>
          </cell>
        </row>
        <row r="1559">
          <cell r="A1559" t="str">
            <v>allacciamenti</v>
          </cell>
          <cell r="B1559" t="str">
            <v>allacciamenti/estensioni reti</v>
          </cell>
          <cell r="C1559"/>
          <cell r="D1559"/>
          <cell r="E1559" t="str">
            <v>OLD</v>
          </cell>
          <cell r="F1559"/>
          <cell r="G1559"/>
          <cell r="H1559"/>
          <cell r="I1559"/>
          <cell r="J1559" t="str">
            <v>ALTRO</v>
          </cell>
        </row>
        <row r="1560">
          <cell r="A1560" t="str">
            <v>varie</v>
          </cell>
          <cell r="B1560" t="str">
            <v>acquisti iscritti direttamente a cespite, principalmente relativi ad attrezzature e altri beni mobili</v>
          </cell>
          <cell r="C1560"/>
          <cell r="D1560"/>
          <cell r="E1560" t="str">
            <v>OLD</v>
          </cell>
          <cell r="F1560"/>
          <cell r="G1560"/>
          <cell r="H1560"/>
          <cell r="I1560"/>
          <cell r="J1560" t="str">
            <v>ALTRO</v>
          </cell>
        </row>
        <row r="1561">
          <cell r="A1561" t="str">
            <v>9535_ON_3</v>
          </cell>
          <cell r="B1561" t="str">
            <v>Realizzazione di una vasca volano con comparto di prima pioggia, conforme al RR 06/2019, a servizio dell’agglomerato Olona Nord presso via Gilardelli in comune di Legnano</v>
          </cell>
          <cell r="C1561" t="str">
            <v>FOGNATURA</v>
          </cell>
          <cell r="D1561" t="str">
            <v>LEGNANO</v>
          </cell>
          <cell r="E1561" t="str">
            <v>NEW</v>
          </cell>
          <cell r="F1561" t="str">
            <v>CAP AREA TECNICA</v>
          </cell>
          <cell r="G1561" t="str">
            <v>CAP AREA TECNICA</v>
          </cell>
          <cell r="H1561" t="str">
            <v>VASCHE VOLANO</v>
          </cell>
          <cell r="I1561" t="str">
            <v>VARGIU</v>
          </cell>
          <cell r="J1561" t="str">
            <v>M4b</v>
          </cell>
        </row>
        <row r="1562">
          <cell r="A1562">
            <v>9710</v>
          </cell>
          <cell r="B1562" t="str">
            <v>Connessione nuovo pozzo viale delle industrie alla rete acquedotto</v>
          </cell>
          <cell r="C1562" t="str">
            <v>ACQUEDOTTO</v>
          </cell>
          <cell r="D1562" t="str">
            <v>VILLA CORTESE</v>
          </cell>
          <cell r="E1562" t="str">
            <v>in attesa Lezzi</v>
          </cell>
          <cell r="F1562" t="str">
            <v>CAP AREA TECNICA</v>
          </cell>
          <cell r="G1562" t="str">
            <v>CAP AREA TECNICA</v>
          </cell>
          <cell r="H1562" t="str">
            <v>RETI ACQUEDOTTO</v>
          </cell>
          <cell r="I1562" t="str">
            <v>VENTURA</v>
          </cell>
          <cell r="J1562" t="str">
            <v>M3</v>
          </cell>
        </row>
        <row r="1563">
          <cell r="H1563"/>
          <cell r="I1563"/>
          <cell r="J1563"/>
        </row>
        <row r="1564">
          <cell r="A1564" t="str">
            <v>TOTALE</v>
          </cell>
          <cell r="B1564"/>
          <cell r="C1564"/>
          <cell r="D1564"/>
          <cell r="E1564"/>
          <cell r="F1564"/>
          <cell r="G1564"/>
          <cell r="H1564"/>
          <cell r="I1564"/>
          <cell r="J1564"/>
        </row>
        <row r="1566">
          <cell r="A1566" t="str">
            <v>AV Investimenti 2022</v>
          </cell>
        </row>
        <row r="1567">
          <cell r="A1567"/>
        </row>
        <row r="1568">
          <cell r="A1568" t="str">
            <v>PDI 2022-04-28</v>
          </cell>
        </row>
        <row r="1571">
          <cell r="A1571" t="str">
            <v>PDI 2022-05-04_ORIGINALE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CDCC89-6B6C-489C-8F16-03E2702C0F4B}" name="Tabella1" displayName="Tabella1" ref="A1:X2" totalsRowShown="0">
  <autoFilter ref="A1:X2" xr:uid="{E57DAA0E-4937-4111-B8A5-39B92C3E3783}"/>
  <tableColumns count="24">
    <tableColumn id="1" xr3:uid="{AA73DDC2-5BA9-4410-906C-7A7799219416}" name="ID TRANSAZIONE"/>
    <tableColumn id="2" xr3:uid="{56337B52-F36F-4C31-BDD4-84EF1577BF9B}" name="DATA GL" dataDxfId="5"/>
    <tableColumn id="3" xr3:uid="{CB6A4489-3DB9-4B4E-AFE0-EB950D6306BF}" name="COMMESSA"/>
    <tableColumn id="4" xr3:uid="{89D68A32-F480-4729-A4BF-C1ACD81055E6}" name="tipo"/>
    <tableColumn id="5" xr3:uid="{10794F29-AA58-4F22-B171-CEC343AA6F1C}" name="tipologia"/>
    <tableColumn id="6" xr3:uid="{3CBCC203-55B0-4190-BB53-D2D9FE16EC42}" name="interproject"/>
    <tableColumn id="7" xr3:uid="{4E0F04FF-B1E8-48E8-98B4-66CC054C3806}" name="commessa interproject"/>
    <tableColumn id="8" xr3:uid="{3A4E288F-529B-4389-B1C5-517053C41CA4}" name="comm rif."/>
    <tableColumn id="9" xr3:uid="{9A9102B1-F4AD-490A-8938-B4723A3B0DDE}" name="comm rif 2"/>
    <tableColumn id="10" xr3:uid="{637E5C72-98D1-492B-AEBE-881E2381802D}" name="analisi"/>
    <tableColumn id="11" xr3:uid="{4584AA68-4433-42AE-AE3A-829A03ADD3DD}" name="TASK"/>
    <tableColumn id="12" xr3:uid="{4320E62A-07EF-43A7-A207-EFDCE0DE7477}" name="TIPO SPESA"/>
    <tableColumn id="13" xr3:uid="{16A27424-4D0E-46FA-8E20-D097BDEB148F}" name="DATA SPESA" dataDxfId="4"/>
    <tableColumn id="14" xr3:uid="{C6F33F71-EACE-455B-817A-A5A2CC22F030}" name="DIPENDENTE"/>
    <tableColumn id="15" xr3:uid="{E363DDB3-4968-4427-8AC2-0027D24C42C3}" name="FORNITORE"/>
    <tableColumn id="16" xr3:uid="{5C05D4C5-9846-48AF-A73A-A1FA5B7FC97D}" name="ORDINE"/>
    <tableColumn id="17" xr3:uid="{63AB19EC-FCE6-483C-8525-86A1D174F6C4}" name="QUANTITA"/>
    <tableColumn id="18" xr3:uid="{EECB7CA8-8E12-47E3-95C5-3CB8BE676BB8}" name="COSTO"/>
    <tableColumn id="19" xr3:uid="{76B87B8A-03C7-408E-A146-B832D10CC9F1}" name="COSTO PIENO"/>
    <tableColumn id="20" xr3:uid="{9EF1E5D8-1DE4-4D48-938D-0B70C306ECDF}" name="COMMENTO"/>
    <tableColumn id="21" xr3:uid="{1FB1FF79-E39A-4D2D-9EDC-48C2113CDAC2}" name="ORGANIZZAZIONE"/>
    <tableColumn id="22" xr3:uid="{84E0CD26-5456-4024-8AF9-C05F93FC8032}" name="ORIGINE"/>
    <tableColumn id="23" xr3:uid="{3288D594-7C72-44FF-ACD7-5FB949DF15D5}" name="CAPITALIZZABILE"/>
    <tableColumn id="24" xr3:uid="{F5BA5C3B-A01E-4E8C-A5BB-B06C08D7AE25}" name="IMPIANT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AD52BC-694A-4557-A388-AB8FF4C0D6D6}" name="Tabella2" displayName="Tabella2" ref="A1:V17" totalsRowShown="0">
  <autoFilter ref="A1:V17" xr:uid="{581507E7-A838-48D3-A6AE-A6A120C97819}"/>
  <tableColumns count="22">
    <tableColumn id="1" xr3:uid="{AB4D0A8F-6E80-431A-8D2F-DF0F6DFCDA30}" name="ID TRANSAZIONE"/>
    <tableColumn id="2" xr3:uid="{03492596-2B6B-4207-8119-B4C67C542B19}" name="DATA GL" dataDxfId="3"/>
    <tableColumn id="3" xr3:uid="{64C3D197-A6BB-4158-8157-F09B1E9A969E}" name="COMMESSA"/>
    <tableColumn id="4" xr3:uid="{583AAE56-F437-4AF0-B054-714592496E6B}" name="tipo"/>
    <tableColumn id="5" xr3:uid="{5CF93C34-8BCF-4B82-83C3-8054DC9F4915}" name="TIPOLOGIA"/>
    <tableColumn id="6" xr3:uid="{3965B21A-F8AE-473A-AB41-10BAB8297CB5}" name="COMMESSA  RIF"/>
    <tableColumn id="7" xr3:uid="{48058D17-9517-46D9-9080-991D4128F1BB}" name="COMMESSA RIF LEZZI"/>
    <tableColumn id="8" xr3:uid="{C6196193-FED9-4D6B-B02B-F9184934BC88}" name="analisi"/>
    <tableColumn id="9" xr3:uid="{38634CB9-E227-4B68-A3B4-150CA3C6668D}" name="TASK"/>
    <tableColumn id="10" xr3:uid="{FE001250-A07B-4816-A4B0-8724904A0E52}" name="TIPO SPESA"/>
    <tableColumn id="11" xr3:uid="{05190ED5-BEB7-46AA-BFF9-B4DE540F9418}" name="DATA SPESA" dataDxfId="2"/>
    <tableColumn id="12" xr3:uid="{3ED8BA20-1C7A-44D1-BEC0-2E8E088971E5}" name="DIPENDENTE"/>
    <tableColumn id="13" xr3:uid="{285712EC-219B-4861-9A5E-5BF2335AEB97}" name="FORNITORE"/>
    <tableColumn id="14" xr3:uid="{07AF71D2-8BE3-4C77-9C6E-98767F1BFC33}" name="ORDINE"/>
    <tableColumn id="15" xr3:uid="{B8916CB3-A14E-44A5-8013-F2AF97590446}" name="QUANTITA"/>
    <tableColumn id="16" xr3:uid="{C5DABEE5-4C61-431D-AF59-759F4A5A19CA}" name="COSTO"/>
    <tableColumn id="17" xr3:uid="{B1BB234D-931F-45BE-8489-5AC2183DCFA2}" name="COSTO PIENO"/>
    <tableColumn id="18" xr3:uid="{C73AC8A7-3C0D-469F-A4D0-CB3CCF59356B}" name="COMMENTO"/>
    <tableColumn id="19" xr3:uid="{C1135DCF-059F-4E14-B8D0-F7069789FB77}" name="ORGANIZZAZIONE"/>
    <tableColumn id="20" xr3:uid="{B7BF0A41-6469-43C8-A428-103661D7155C}" name="ORIGINE"/>
    <tableColumn id="21" xr3:uid="{05D48EFA-D6CD-470B-BBC0-EF74CFB2ACCA}" name="CAPITALIZZABILE"/>
    <tableColumn id="22" xr3:uid="{9E4C182C-5EBF-437B-9DC1-51EF3236E12C}" name="IMPIANT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633FEC3-7443-491E-81FB-BE5BF827A8C8}" name="Tabella5" displayName="Tabella5" ref="A1:V14" totalsRowShown="0">
  <autoFilter ref="A1:V14" xr:uid="{2A1032C8-5D17-4B51-9292-3355E4DB0DDC}"/>
  <tableColumns count="22">
    <tableColumn id="1" xr3:uid="{46F5CA62-FF55-47DD-AC54-C5274401708C}" name="ID TRANSAZIONE"/>
    <tableColumn id="2" xr3:uid="{9E8DE1C8-2464-477A-AE23-A8B21470BE52}" name="DATA GL" dataDxfId="1"/>
    <tableColumn id="3" xr3:uid="{9E660E4F-DEAF-4A4F-9F0A-9663D043452D}" name="COMMESSA"/>
    <tableColumn id="4" xr3:uid="{1377CEDE-AECF-429F-9203-C7CFB7D385F0}" name="tipo"/>
    <tableColumn id="5" xr3:uid="{F6E137A0-A9B1-4874-8B85-AF55493537E6}" name="TIPOLOGIA"/>
    <tableColumn id="6" xr3:uid="{2BFF1AEE-8A0D-41A9-BAC9-C700BD4FCCD7}" name="COMMESSA  RIF"/>
    <tableColumn id="7" xr3:uid="{79E571F6-B095-4026-BCDC-EAE94B9B149B}" name="COMMESSA RIF LEZZI"/>
    <tableColumn id="8" xr3:uid="{DAFE4DA6-3E82-4506-B2A3-B33BFBA9EA4E}" name="analisi"/>
    <tableColumn id="9" xr3:uid="{825CCFD0-4A49-44C9-BFAD-8E902BAED0D2}" name="TASK"/>
    <tableColumn id="10" xr3:uid="{6BAB24B6-8944-4215-AE09-385826219766}" name="TIPO SPESA"/>
    <tableColumn id="11" xr3:uid="{DB1E6567-170B-438E-883C-FFF2EA109E33}" name="DATA SPESA" dataDxfId="0"/>
    <tableColumn id="12" xr3:uid="{A1A4C076-E555-4971-AE09-2B3D9D2C309B}" name="DIPENDENTE"/>
    <tableColumn id="13" xr3:uid="{619AC9F6-3AEC-4922-BEF3-63A4FF614170}" name="FORNITORE"/>
    <tableColumn id="14" xr3:uid="{0B588209-11DB-4352-B83D-EF5FB7F31704}" name="ORDINE"/>
    <tableColumn id="15" xr3:uid="{D495B45F-05ED-4ED8-BF1B-40DA1815E2F3}" name="QUANTITA"/>
    <tableColumn id="16" xr3:uid="{829974E5-08AF-401C-B240-E6E27907B88F}" name="COSTO"/>
    <tableColumn id="17" xr3:uid="{EE2F9A83-378F-4038-8B26-397027154738}" name="COSTO PIENO"/>
    <tableColumn id="18" xr3:uid="{603C9427-D932-4D59-AF4F-47C2C617F2F4}" name="COMMENTO"/>
    <tableColumn id="19" xr3:uid="{F7C5CE28-0955-4633-9DDF-37950417DE39}" name="ORGANIZZAZIONE"/>
    <tableColumn id="20" xr3:uid="{F7A86D3D-BB78-4594-845C-340C6B81C98B}" name="ORIGINE"/>
    <tableColumn id="21" xr3:uid="{A47CF77A-D102-4642-A9D4-A69EA0E10632}" name="CAPITALIZZABILE"/>
    <tableColumn id="22" xr3:uid="{AC434367-E779-4ED3-9279-8ED2B7BF9629}" name="IMPIAN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77141-CB32-4902-B1FE-756D9CB8F5DF}">
  <sheetPr>
    <tabColor rgb="FFFF66FF"/>
    <pageSetUpPr fitToPage="1"/>
  </sheetPr>
  <dimension ref="A1:C26"/>
  <sheetViews>
    <sheetView showGridLines="0" tabSelected="1" zoomScale="80" zoomScaleNormal="80" workbookViewId="0"/>
  </sheetViews>
  <sheetFormatPr defaultColWidth="9.109375" defaultRowHeight="12" x14ac:dyDescent="0.25"/>
  <cols>
    <col min="1" max="1" width="65.6640625" style="68" customWidth="1"/>
    <col min="2" max="2" width="17.33203125" style="68" customWidth="1"/>
    <col min="3" max="3" width="9.6640625" style="68" bestFit="1" customWidth="1"/>
    <col min="4" max="16384" width="9.109375" style="68"/>
  </cols>
  <sheetData>
    <row r="1" spans="1:3" ht="21" x14ac:dyDescent="0.25">
      <c r="A1" s="266" t="s">
        <v>1530</v>
      </c>
    </row>
    <row r="2" spans="1:3" ht="21.6" customHeight="1" x14ac:dyDescent="0.25"/>
    <row r="3" spans="1:3" ht="45.6" customHeight="1" x14ac:dyDescent="0.25">
      <c r="A3" s="261" t="s">
        <v>1531</v>
      </c>
      <c r="B3" s="260" t="s">
        <v>1529</v>
      </c>
      <c r="C3" s="260" t="s">
        <v>1532</v>
      </c>
    </row>
    <row r="4" spans="1:3" ht="7.2" customHeight="1" x14ac:dyDescent="0.3">
      <c r="A4" s="79"/>
      <c r="B4" s="76"/>
    </row>
    <row r="5" spans="1:3" ht="23.4" customHeight="1" x14ac:dyDescent="0.3">
      <c r="A5" s="209" t="s">
        <v>343</v>
      </c>
      <c r="B5" s="257">
        <v>85621253.810000002</v>
      </c>
      <c r="C5" s="262">
        <f>+B5/$B$16</f>
        <v>0.15905465752563483</v>
      </c>
    </row>
    <row r="6" spans="1:3" ht="23.4" customHeight="1" x14ac:dyDescent="0.3">
      <c r="A6" s="209" t="s">
        <v>344</v>
      </c>
      <c r="B6" s="257">
        <v>19256595.699999999</v>
      </c>
      <c r="C6" s="262">
        <f>+B6/$B$16</f>
        <v>3.577209043177304E-2</v>
      </c>
    </row>
    <row r="7" spans="1:3" ht="23.4" customHeight="1" x14ac:dyDescent="0.3">
      <c r="A7" s="209" t="s">
        <v>345</v>
      </c>
      <c r="B7" s="257">
        <v>55981731.723767623</v>
      </c>
      <c r="C7" s="262">
        <f>+B7/$B$16</f>
        <v>0.10399468322170119</v>
      </c>
    </row>
    <row r="8" spans="1:3" ht="23.4" customHeight="1" x14ac:dyDescent="0.3">
      <c r="A8" s="209" t="s">
        <v>346</v>
      </c>
      <c r="B8" s="257">
        <v>177373183.99067256</v>
      </c>
      <c r="C8" s="262">
        <f>+B8/$B$16</f>
        <v>0.32949799002561275</v>
      </c>
    </row>
    <row r="9" spans="1:3" ht="23.4" customHeight="1" x14ac:dyDescent="0.3">
      <c r="A9" s="259" t="s">
        <v>347</v>
      </c>
      <c r="B9" s="265">
        <v>75786469.700000003</v>
      </c>
      <c r="C9" s="263">
        <f>+B9/$B$16</f>
        <v>0.14078503230003567</v>
      </c>
    </row>
    <row r="10" spans="1:3" ht="23.4" customHeight="1" x14ac:dyDescent="0.3">
      <c r="A10" s="259" t="s">
        <v>348</v>
      </c>
      <c r="B10" s="265">
        <v>99674093.500672579</v>
      </c>
      <c r="C10" s="263">
        <f>+B10/$B$16</f>
        <v>0.18515997022314082</v>
      </c>
    </row>
    <row r="11" spans="1:3" ht="23.4" customHeight="1" x14ac:dyDescent="0.3">
      <c r="A11" s="259" t="s">
        <v>349</v>
      </c>
      <c r="B11" s="265">
        <v>1912620.79</v>
      </c>
      <c r="C11" s="263">
        <f>+B11/$B$16</f>
        <v>3.5529875024363318E-3</v>
      </c>
    </row>
    <row r="12" spans="1:3" ht="23.4" customHeight="1" x14ac:dyDescent="0.3">
      <c r="A12" s="209" t="s">
        <v>350</v>
      </c>
      <c r="B12" s="257">
        <v>51193600.140000001</v>
      </c>
      <c r="C12" s="262">
        <f>+B12/$B$16</f>
        <v>9.509999182961032E-2</v>
      </c>
    </row>
    <row r="13" spans="1:3" ht="23.4" customHeight="1" x14ac:dyDescent="0.3">
      <c r="A13" s="209" t="s">
        <v>351</v>
      </c>
      <c r="B13" s="257">
        <v>85248101.409999996</v>
      </c>
      <c r="C13" s="262">
        <f>+B13/$B$16</f>
        <v>0.1583614695081062</v>
      </c>
    </row>
    <row r="14" spans="1:3" ht="23.4" customHeight="1" x14ac:dyDescent="0.3">
      <c r="A14" s="249" t="s">
        <v>1525</v>
      </c>
      <c r="B14" s="257">
        <v>7532261</v>
      </c>
      <c r="C14" s="262">
        <f>+B14/$B$16</f>
        <v>1.3992334151135408E-2</v>
      </c>
    </row>
    <row r="15" spans="1:3" ht="23.4" customHeight="1" x14ac:dyDescent="0.3">
      <c r="A15" s="250" t="s">
        <v>1526</v>
      </c>
      <c r="B15" s="257">
        <v>56106674.31000001</v>
      </c>
      <c r="C15" s="262">
        <f>+B15/$B$16</f>
        <v>0.10422678330642617</v>
      </c>
    </row>
    <row r="16" spans="1:3" ht="23.4" customHeight="1" x14ac:dyDescent="0.25">
      <c r="A16" s="253" t="s">
        <v>406</v>
      </c>
      <c r="B16" s="254">
        <f>B5+B6+B7+B8+B12+B13+B15+B14</f>
        <v>538313402.08444023</v>
      </c>
      <c r="C16" s="264">
        <f>+B16/$B$16</f>
        <v>1</v>
      </c>
    </row>
    <row r="17" spans="1:2" ht="23.4" customHeight="1" x14ac:dyDescent="0.25">
      <c r="A17" s="210"/>
    </row>
    <row r="18" spans="1:2" ht="23.4" customHeight="1" x14ac:dyDescent="0.3">
      <c r="A18" s="250" t="s">
        <v>1524</v>
      </c>
      <c r="B18" s="257">
        <v>1387421.5</v>
      </c>
    </row>
    <row r="19" spans="1:2" ht="23.4" customHeight="1" x14ac:dyDescent="0.3">
      <c r="A19" s="250" t="s">
        <v>1523</v>
      </c>
      <c r="B19" s="257">
        <v>30037962.870000001</v>
      </c>
    </row>
    <row r="20" spans="1:2" ht="23.4" customHeight="1" x14ac:dyDescent="0.25">
      <c r="A20" s="253" t="s">
        <v>1522</v>
      </c>
      <c r="B20" s="254">
        <f>B16+B18+B19</f>
        <v>569738786.45444024</v>
      </c>
    </row>
    <row r="21" spans="1:2" ht="13.2" customHeight="1" x14ac:dyDescent="0.25"/>
    <row r="22" spans="1:2" ht="13.2" customHeight="1" x14ac:dyDescent="0.25"/>
    <row r="23" spans="1:2" ht="13.2" customHeight="1" x14ac:dyDescent="0.25"/>
    <row r="24" spans="1:2" ht="13.2" hidden="1" customHeight="1" x14ac:dyDescent="0.25"/>
    <row r="25" spans="1:2" ht="13.2" hidden="1" customHeight="1" x14ac:dyDescent="0.25"/>
    <row r="26" spans="1:2" ht="13.2" customHeight="1" x14ac:dyDescent="0.25"/>
  </sheetData>
  <pageMargins left="0.11811023622047245" right="0.11811023622047245" top="0.74803149606299213" bottom="0.74803149606299213" header="0.31496062992125984" footer="0.31496062992125984"/>
  <pageSetup paperSize="8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62ED0-C897-4D46-BF27-96B68479446C}">
  <sheetPr>
    <tabColor rgb="FFFF66FF"/>
    <pageSetUpPr fitToPage="1"/>
  </sheetPr>
  <dimension ref="A1:G26"/>
  <sheetViews>
    <sheetView showGridLines="0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9" sqref="F19"/>
    </sheetView>
  </sheetViews>
  <sheetFormatPr defaultColWidth="9.109375" defaultRowHeight="12" x14ac:dyDescent="0.25"/>
  <cols>
    <col min="1" max="1" width="61.77734375" style="68" customWidth="1"/>
    <col min="2" max="6" width="26" style="68" customWidth="1"/>
    <col min="7" max="7" width="10.21875" style="68" bestFit="1" customWidth="1"/>
    <col min="8" max="16384" width="9.109375" style="68"/>
  </cols>
  <sheetData>
    <row r="1" spans="1:7" ht="21" x14ac:dyDescent="0.25">
      <c r="A1" s="266" t="s">
        <v>1530</v>
      </c>
    </row>
    <row r="2" spans="1:7" ht="21.6" customHeight="1" x14ac:dyDescent="0.25">
      <c r="B2" s="212"/>
      <c r="C2" s="212"/>
      <c r="D2" s="213"/>
      <c r="E2" s="213"/>
      <c r="F2" s="213"/>
    </row>
    <row r="3" spans="1:7" ht="45.6" customHeight="1" x14ac:dyDescent="0.25">
      <c r="A3" s="253" t="s">
        <v>1528</v>
      </c>
      <c r="B3" s="228" t="s">
        <v>1517</v>
      </c>
      <c r="C3" s="228" t="s">
        <v>1518</v>
      </c>
      <c r="D3" s="228" t="s">
        <v>1519</v>
      </c>
      <c r="E3" s="228" t="s">
        <v>1520</v>
      </c>
      <c r="F3" s="228" t="s">
        <v>1521</v>
      </c>
    </row>
    <row r="4" spans="1:7" ht="7.2" customHeight="1" x14ac:dyDescent="0.3">
      <c r="A4" s="79"/>
      <c r="B4" s="255"/>
      <c r="C4" s="256"/>
      <c r="D4" s="256"/>
      <c r="E4" s="256"/>
      <c r="F4" s="256"/>
      <c r="G4" s="76"/>
    </row>
    <row r="5" spans="1:7" ht="23.4" customHeight="1" x14ac:dyDescent="0.3">
      <c r="A5" s="209" t="s">
        <v>343</v>
      </c>
      <c r="B5" s="257">
        <v>19946034.27</v>
      </c>
      <c r="C5" s="257">
        <v>14468715.320000002</v>
      </c>
      <c r="D5" s="257">
        <v>16649999.129999999</v>
      </c>
      <c r="E5" s="257">
        <v>18324579.059999999</v>
      </c>
      <c r="F5" s="257">
        <v>16231926.030000001</v>
      </c>
    </row>
    <row r="6" spans="1:7" ht="23.4" customHeight="1" x14ac:dyDescent="0.3">
      <c r="A6" s="209" t="s">
        <v>344</v>
      </c>
      <c r="B6" s="257">
        <v>5752897.4100000001</v>
      </c>
      <c r="C6" s="257">
        <v>2163329.91</v>
      </c>
      <c r="D6" s="257">
        <v>4396201.18</v>
      </c>
      <c r="E6" s="257">
        <v>4193167.4399999995</v>
      </c>
      <c r="F6" s="257">
        <v>2750999.7600000002</v>
      </c>
    </row>
    <row r="7" spans="1:7" ht="23.4" customHeight="1" x14ac:dyDescent="0.3">
      <c r="A7" s="209" t="s">
        <v>345</v>
      </c>
      <c r="B7" s="257">
        <v>8529296.3900000043</v>
      </c>
      <c r="C7" s="257">
        <v>9119065.4799999986</v>
      </c>
      <c r="D7" s="257">
        <v>14749439.373767618</v>
      </c>
      <c r="E7" s="257">
        <v>13564662.370000001</v>
      </c>
      <c r="F7" s="257">
        <v>10019268.109999999</v>
      </c>
    </row>
    <row r="8" spans="1:7" ht="23.4" customHeight="1" x14ac:dyDescent="0.3">
      <c r="A8" s="209" t="s">
        <v>346</v>
      </c>
      <c r="B8" s="257">
        <v>26365969.329999998</v>
      </c>
      <c r="C8" s="257">
        <v>29061383.753345169</v>
      </c>
      <c r="D8" s="257">
        <v>41088477.119999997</v>
      </c>
      <c r="E8" s="257">
        <v>41238135.883999996</v>
      </c>
      <c r="F8" s="257">
        <v>39619217.903327413</v>
      </c>
    </row>
    <row r="9" spans="1:7" ht="23.4" customHeight="1" x14ac:dyDescent="0.3">
      <c r="A9" s="259" t="s">
        <v>347</v>
      </c>
      <c r="B9" s="258">
        <v>16567033.060000001</v>
      </c>
      <c r="C9" s="258">
        <v>16117354.42</v>
      </c>
      <c r="D9" s="258">
        <v>20632852.280000001</v>
      </c>
      <c r="E9" s="258">
        <v>14591670.460000001</v>
      </c>
      <c r="F9" s="258">
        <v>7877559.4800000004</v>
      </c>
    </row>
    <row r="10" spans="1:7" ht="23.4" customHeight="1" x14ac:dyDescent="0.3">
      <c r="A10" s="259" t="s">
        <v>348</v>
      </c>
      <c r="B10" s="258">
        <v>9628936.2699999996</v>
      </c>
      <c r="C10" s="258">
        <v>12474295.97334517</v>
      </c>
      <c r="D10" s="258">
        <v>19846110.939999998</v>
      </c>
      <c r="E10" s="258">
        <v>26287865.893999994</v>
      </c>
      <c r="F10" s="258">
        <v>31436884.423327412</v>
      </c>
    </row>
    <row r="11" spans="1:7" ht="23.4" customHeight="1" x14ac:dyDescent="0.3">
      <c r="A11" s="259" t="s">
        <v>349</v>
      </c>
      <c r="B11" s="258">
        <v>170000</v>
      </c>
      <c r="C11" s="258">
        <v>469733.36</v>
      </c>
      <c r="D11" s="258">
        <v>609513.9</v>
      </c>
      <c r="E11" s="258">
        <v>358599.53</v>
      </c>
      <c r="F11" s="258">
        <v>304774</v>
      </c>
    </row>
    <row r="12" spans="1:7" ht="23.4" customHeight="1" x14ac:dyDescent="0.3">
      <c r="A12" s="209" t="s">
        <v>350</v>
      </c>
      <c r="B12" s="257">
        <v>9181681.629999999</v>
      </c>
      <c r="C12" s="257">
        <v>13286575.27</v>
      </c>
      <c r="D12" s="257">
        <v>21941148</v>
      </c>
      <c r="E12" s="257">
        <v>4614347.24</v>
      </c>
      <c r="F12" s="257">
        <v>2169848</v>
      </c>
    </row>
    <row r="13" spans="1:7" ht="23.4" customHeight="1" x14ac:dyDescent="0.3">
      <c r="A13" s="209" t="s">
        <v>351</v>
      </c>
      <c r="B13" s="257">
        <v>19303868.34</v>
      </c>
      <c r="C13" s="257">
        <v>14975023.050000001</v>
      </c>
      <c r="D13" s="257">
        <v>15360760.76</v>
      </c>
      <c r="E13" s="257">
        <v>16802106.170000002</v>
      </c>
      <c r="F13" s="257">
        <v>18806343.09</v>
      </c>
    </row>
    <row r="14" spans="1:7" ht="23.4" customHeight="1" x14ac:dyDescent="0.3">
      <c r="A14" s="249" t="s">
        <v>1525</v>
      </c>
      <c r="B14" s="257">
        <v>1700000</v>
      </c>
      <c r="C14" s="257">
        <v>1500000</v>
      </c>
      <c r="D14" s="257">
        <v>1600000</v>
      </c>
      <c r="E14" s="257">
        <v>1450000</v>
      </c>
      <c r="F14" s="257">
        <v>1282261</v>
      </c>
    </row>
    <row r="15" spans="1:7" ht="23.4" customHeight="1" x14ac:dyDescent="0.3">
      <c r="A15" s="250" t="s">
        <v>1526</v>
      </c>
      <c r="B15" s="257">
        <v>12514976.4</v>
      </c>
      <c r="C15" s="257">
        <v>10720134.23</v>
      </c>
      <c r="D15" s="257">
        <v>11951323.879999999</v>
      </c>
      <c r="E15" s="257">
        <v>13123691.34</v>
      </c>
      <c r="F15" s="257">
        <v>7796548.46</v>
      </c>
    </row>
    <row r="16" spans="1:7" ht="23.4" customHeight="1" x14ac:dyDescent="0.25">
      <c r="A16" s="253" t="s">
        <v>406</v>
      </c>
      <c r="B16" s="254">
        <f>B5+B6+B7+B8+B12+B13+B15+B14</f>
        <v>103294723.77000001</v>
      </c>
      <c r="C16" s="254">
        <f>C5+C6+C7+C8+C12+C13+C15+C14</f>
        <v>95294227.013345167</v>
      </c>
      <c r="D16" s="254">
        <f>D5+D6+D7+D8+D12+D13+D15+D14</f>
        <v>127737349.44376762</v>
      </c>
      <c r="E16" s="254">
        <f>E5+E6+E7+E8+E12+E13+E15+E14</f>
        <v>113310689.50400001</v>
      </c>
      <c r="F16" s="254">
        <f>F5+F6+F7+F8+F12+F13+F15+F14</f>
        <v>98676412.353327408</v>
      </c>
    </row>
    <row r="17" spans="1:6" ht="23.4" customHeight="1" x14ac:dyDescent="0.25">
      <c r="A17" s="210"/>
    </row>
    <row r="18" spans="1:6" ht="23.4" customHeight="1" x14ac:dyDescent="0.3">
      <c r="A18" s="250" t="s">
        <v>1524</v>
      </c>
      <c r="B18" s="257">
        <v>1387421.5</v>
      </c>
      <c r="C18" s="257">
        <v>0</v>
      </c>
      <c r="D18" s="257">
        <v>0</v>
      </c>
      <c r="E18" s="257">
        <v>0</v>
      </c>
      <c r="F18" s="257">
        <v>0</v>
      </c>
    </row>
    <row r="19" spans="1:6" ht="23.4" customHeight="1" x14ac:dyDescent="0.3">
      <c r="A19" s="250" t="s">
        <v>1523</v>
      </c>
      <c r="B19" s="257">
        <v>1318576.73</v>
      </c>
      <c r="C19" s="257">
        <v>4456152</v>
      </c>
      <c r="D19" s="257">
        <v>7093000</v>
      </c>
      <c r="E19" s="257">
        <v>9381617.0700000003</v>
      </c>
      <c r="F19" s="257">
        <v>7788617.0700000003</v>
      </c>
    </row>
    <row r="20" spans="1:6" ht="23.4" customHeight="1" x14ac:dyDescent="0.25">
      <c r="A20" s="253" t="s">
        <v>1522</v>
      </c>
      <c r="B20" s="254">
        <f>B16+B18+B19</f>
        <v>106000722.00000001</v>
      </c>
      <c r="C20" s="254">
        <f>C16+C18+C19</f>
        <v>99750379.013345167</v>
      </c>
      <c r="D20" s="254">
        <f>D16+D18+D19</f>
        <v>134830349.44376761</v>
      </c>
      <c r="E20" s="254">
        <f>E16+E18+E19</f>
        <v>122692306.574</v>
      </c>
      <c r="F20" s="254">
        <f>F16+F18+F19</f>
        <v>106465029.42332742</v>
      </c>
    </row>
    <row r="21" spans="1:6" ht="13.2" customHeight="1" x14ac:dyDescent="0.25"/>
    <row r="22" spans="1:6" ht="13.2" customHeight="1" x14ac:dyDescent="0.25">
      <c r="B22" s="211"/>
      <c r="C22" s="211"/>
      <c r="D22" s="211"/>
      <c r="E22" s="211"/>
      <c r="F22" s="211"/>
    </row>
    <row r="23" spans="1:6" ht="13.2" customHeight="1" x14ac:dyDescent="0.25">
      <c r="B23" s="211"/>
      <c r="C23" s="211"/>
      <c r="D23" s="211"/>
      <c r="E23" s="211"/>
      <c r="F23" s="211"/>
    </row>
    <row r="24" spans="1:6" ht="13.2" hidden="1" customHeight="1" x14ac:dyDescent="0.25">
      <c r="B24" s="214">
        <f>'Dettaglio Piano'!H760</f>
        <v>106000722.00000003</v>
      </c>
      <c r="C24" s="214">
        <f>'Dettaglio Piano'!I760</f>
        <v>99750379.013345167</v>
      </c>
      <c r="D24" s="214">
        <f>'Dettaglio Piano'!J760</f>
        <v>134830349.44376767</v>
      </c>
      <c r="E24" s="214">
        <f>'Dettaglio Piano'!K760</f>
        <v>122692306.57400006</v>
      </c>
      <c r="F24" s="214">
        <f>'Dettaglio Piano'!L760</f>
        <v>106465029.42332739</v>
      </c>
    </row>
    <row r="25" spans="1:6" ht="13.2" hidden="1" customHeight="1" x14ac:dyDescent="0.25">
      <c r="B25" s="214">
        <f t="shared" ref="B25:F25" si="0">B20-B24</f>
        <v>0</v>
      </c>
      <c r="C25" s="214">
        <f t="shared" si="0"/>
        <v>0</v>
      </c>
      <c r="D25" s="214">
        <f t="shared" si="0"/>
        <v>0</v>
      </c>
      <c r="E25" s="214">
        <f t="shared" si="0"/>
        <v>0</v>
      </c>
      <c r="F25" s="214">
        <f t="shared" si="0"/>
        <v>0</v>
      </c>
    </row>
    <row r="26" spans="1:6" ht="13.2" customHeight="1" x14ac:dyDescent="0.25"/>
  </sheetData>
  <pageMargins left="0.11811023622047245" right="0.11811023622047245" top="0.74803149606299213" bottom="0.74803149606299213" header="0.31496062992125984" footer="0.31496062992125984"/>
  <pageSetup paperSize="8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>
    <tabColor rgb="FFFF66FF"/>
    <pageSetUpPr fitToPage="1"/>
  </sheetPr>
  <dimension ref="A1:L762"/>
  <sheetViews>
    <sheetView showGridLines="0" zoomScale="70" zoomScaleNormal="70" workbookViewId="0">
      <pane xSplit="4" ySplit="4" topLeftCell="E747" activePane="bottomRight" state="frozen"/>
      <selection activeCell="D3" sqref="D3"/>
      <selection pane="topRight" activeCell="D3" sqref="D3"/>
      <selection pane="bottomLeft" activeCell="D3" sqref="D3"/>
      <selection pane="bottomRight" activeCell="J6" sqref="J6"/>
    </sheetView>
  </sheetViews>
  <sheetFormatPr defaultColWidth="8.6640625" defaultRowHeight="15" customHeight="1" x14ac:dyDescent="0.3"/>
  <cols>
    <col min="1" max="1" width="0.88671875" style="28" customWidth="1"/>
    <col min="2" max="2" width="1.44140625" style="242" customWidth="1"/>
    <col min="3" max="3" width="20.44140625" style="1" customWidth="1"/>
    <col min="4" max="4" width="68.5546875" style="17" customWidth="1"/>
    <col min="5" max="5" width="16.5546875" style="11" customWidth="1"/>
    <col min="6" max="6" width="41.33203125" style="11" bestFit="1" customWidth="1"/>
    <col min="7" max="7" width="21.21875" style="11" customWidth="1"/>
    <col min="8" max="12" width="22.33203125" style="7" customWidth="1"/>
    <col min="13" max="16384" width="8.6640625" style="1"/>
  </cols>
  <sheetData>
    <row r="1" spans="1:12" ht="27.6" customHeight="1" x14ac:dyDescent="0.3">
      <c r="A1" s="36"/>
      <c r="B1" s="236"/>
      <c r="C1" s="251" t="s">
        <v>1527</v>
      </c>
      <c r="D1" s="197"/>
      <c r="E1" s="197"/>
      <c r="F1" s="197"/>
      <c r="G1" s="197"/>
      <c r="H1" s="197"/>
      <c r="I1" s="197"/>
      <c r="J1" s="197"/>
      <c r="K1" s="197"/>
      <c r="L1" s="197"/>
    </row>
    <row r="2" spans="1:12" ht="14.4" x14ac:dyDescent="0.3">
      <c r="B2" s="236"/>
      <c r="C2" s="197"/>
      <c r="D2" s="197"/>
      <c r="E2" s="197"/>
      <c r="F2" s="197"/>
      <c r="G2" s="207"/>
      <c r="H2" s="207"/>
      <c r="I2" s="207"/>
      <c r="J2" s="207"/>
      <c r="K2" s="207"/>
      <c r="L2" s="207"/>
    </row>
    <row r="3" spans="1:12" s="2" customFormat="1" ht="62.4" customHeight="1" x14ac:dyDescent="0.3">
      <c r="A3" s="31"/>
      <c r="B3" s="236"/>
      <c r="C3" s="226" t="s">
        <v>1514</v>
      </c>
      <c r="D3" s="227" t="s">
        <v>1515</v>
      </c>
      <c r="E3" s="227" t="s">
        <v>1513</v>
      </c>
      <c r="F3" s="227" t="s">
        <v>0</v>
      </c>
      <c r="G3" s="227" t="s">
        <v>1516</v>
      </c>
      <c r="H3" s="228" t="s">
        <v>1517</v>
      </c>
      <c r="I3" s="228" t="s">
        <v>1518</v>
      </c>
      <c r="J3" s="228" t="s">
        <v>1519</v>
      </c>
      <c r="K3" s="228" t="s">
        <v>1520</v>
      </c>
      <c r="L3" s="228" t="s">
        <v>1521</v>
      </c>
    </row>
    <row r="4" spans="1:12" s="3" customFormat="1" ht="27" customHeight="1" x14ac:dyDescent="0.3">
      <c r="A4" s="32"/>
      <c r="B4" s="237"/>
      <c r="C4" s="198"/>
      <c r="D4" s="18"/>
      <c r="E4" s="12"/>
      <c r="F4" s="12"/>
      <c r="G4" s="12"/>
      <c r="H4" s="15"/>
      <c r="I4" s="15"/>
      <c r="J4" s="15"/>
      <c r="K4" s="15"/>
      <c r="L4" s="15"/>
    </row>
    <row r="5" spans="1:12" ht="34.799999999999997" customHeight="1" x14ac:dyDescent="0.3">
      <c r="A5" s="1"/>
      <c r="B5" s="238"/>
      <c r="C5" s="223">
        <v>6663</v>
      </c>
      <c r="D5" s="199" t="s">
        <v>145</v>
      </c>
      <c r="E5" s="244" t="s">
        <v>5</v>
      </c>
      <c r="F5" s="243" t="s">
        <v>832</v>
      </c>
      <c r="G5" s="245" t="s">
        <v>260</v>
      </c>
      <c r="H5" s="252">
        <v>167451</v>
      </c>
      <c r="I5" s="252">
        <v>103300</v>
      </c>
      <c r="J5" s="252">
        <v>40000</v>
      </c>
      <c r="K5" s="252">
        <v>40000</v>
      </c>
      <c r="L5" s="252">
        <v>122980</v>
      </c>
    </row>
    <row r="6" spans="1:12" ht="34.799999999999997" customHeight="1" x14ac:dyDescent="0.3">
      <c r="A6" s="1"/>
      <c r="B6" s="238"/>
      <c r="C6" s="229" t="s">
        <v>318</v>
      </c>
      <c r="D6" s="199" t="s">
        <v>323</v>
      </c>
      <c r="E6" s="244" t="s">
        <v>5</v>
      </c>
      <c r="F6" s="243" t="s">
        <v>99</v>
      </c>
      <c r="G6" s="245" t="s">
        <v>260</v>
      </c>
      <c r="H6" s="252">
        <v>60000</v>
      </c>
      <c r="I6" s="252">
        <v>500000</v>
      </c>
      <c r="J6" s="252">
        <v>583481</v>
      </c>
      <c r="K6" s="252">
        <v>350000</v>
      </c>
      <c r="L6" s="252">
        <v>500000</v>
      </c>
    </row>
    <row r="7" spans="1:12" ht="34.799999999999997" customHeight="1" x14ac:dyDescent="0.3">
      <c r="A7" s="1"/>
      <c r="B7" s="238"/>
      <c r="C7" s="229">
        <v>9290</v>
      </c>
      <c r="D7" s="199" t="s">
        <v>211</v>
      </c>
      <c r="E7" s="244" t="s">
        <v>3</v>
      </c>
      <c r="F7" s="243" t="s">
        <v>972</v>
      </c>
      <c r="G7" s="245" t="s">
        <v>253</v>
      </c>
      <c r="H7" s="252">
        <v>1514657.67</v>
      </c>
      <c r="I7" s="252">
        <v>3200000</v>
      </c>
      <c r="J7" s="252">
        <v>3150000</v>
      </c>
      <c r="K7" s="252">
        <v>2250000</v>
      </c>
      <c r="L7" s="252">
        <v>2450000</v>
      </c>
    </row>
    <row r="8" spans="1:12" ht="34.799999999999997" customHeight="1" x14ac:dyDescent="0.3">
      <c r="A8" s="1"/>
      <c r="B8" s="238"/>
      <c r="C8" s="222">
        <v>6948</v>
      </c>
      <c r="D8" s="199" t="s">
        <v>4</v>
      </c>
      <c r="E8" s="244" t="s">
        <v>3</v>
      </c>
      <c r="F8" s="243" t="s">
        <v>221</v>
      </c>
      <c r="G8" s="245" t="s">
        <v>253</v>
      </c>
      <c r="H8" s="252">
        <v>0</v>
      </c>
      <c r="I8" s="252">
        <v>0</v>
      </c>
      <c r="J8" s="252">
        <v>100000</v>
      </c>
      <c r="K8" s="252">
        <v>0</v>
      </c>
      <c r="L8" s="252">
        <v>0</v>
      </c>
    </row>
    <row r="9" spans="1:12" ht="34.799999999999997" customHeight="1" x14ac:dyDescent="0.3">
      <c r="A9" s="1"/>
      <c r="B9" s="238"/>
      <c r="C9" s="223">
        <v>6632</v>
      </c>
      <c r="D9" s="199" t="s">
        <v>131</v>
      </c>
      <c r="E9" s="244" t="s">
        <v>2</v>
      </c>
      <c r="F9" s="243" t="s">
        <v>221</v>
      </c>
      <c r="G9" s="245" t="s">
        <v>251</v>
      </c>
      <c r="H9" s="252">
        <v>130000</v>
      </c>
      <c r="I9" s="252">
        <v>130000</v>
      </c>
      <c r="J9" s="252">
        <v>130000</v>
      </c>
      <c r="K9" s="252">
        <v>130000</v>
      </c>
      <c r="L9" s="252">
        <v>81267.45</v>
      </c>
    </row>
    <row r="10" spans="1:12" ht="34.799999999999997" customHeight="1" x14ac:dyDescent="0.3">
      <c r="A10" s="1"/>
      <c r="B10" s="238"/>
      <c r="C10" s="223">
        <v>11013</v>
      </c>
      <c r="D10" s="199" t="s">
        <v>872</v>
      </c>
      <c r="E10" s="244" t="s">
        <v>2</v>
      </c>
      <c r="F10" s="243" t="s">
        <v>221</v>
      </c>
      <c r="G10" s="245" t="s">
        <v>255</v>
      </c>
      <c r="H10" s="252">
        <v>7000000</v>
      </c>
      <c r="I10" s="252">
        <v>6500000</v>
      </c>
      <c r="J10" s="252">
        <v>6500000</v>
      </c>
      <c r="K10" s="252">
        <v>5600000</v>
      </c>
      <c r="L10" s="252">
        <v>5400000</v>
      </c>
    </row>
    <row r="11" spans="1:12" ht="34.799999999999997" customHeight="1" x14ac:dyDescent="0.3">
      <c r="A11" s="1"/>
      <c r="B11" s="238"/>
      <c r="C11" s="223">
        <v>11020</v>
      </c>
      <c r="D11" s="199" t="s">
        <v>148</v>
      </c>
      <c r="E11" s="244" t="s">
        <v>2</v>
      </c>
      <c r="F11" s="243" t="s">
        <v>221</v>
      </c>
      <c r="G11" s="245" t="s">
        <v>255</v>
      </c>
      <c r="H11" s="252">
        <v>1081343.76</v>
      </c>
      <c r="I11" s="252">
        <v>1126636.3700000001</v>
      </c>
      <c r="J11" s="252">
        <v>1806981.36</v>
      </c>
      <c r="K11" s="252">
        <v>1217101.3799999999</v>
      </c>
      <c r="L11" s="252">
        <v>588779.6100000001</v>
      </c>
    </row>
    <row r="12" spans="1:12" ht="34.799999999999997" customHeight="1" x14ac:dyDescent="0.3">
      <c r="A12" s="1"/>
      <c r="B12" s="238"/>
      <c r="C12" s="222">
        <v>5160</v>
      </c>
      <c r="D12" s="199" t="s">
        <v>13</v>
      </c>
      <c r="E12" s="244" t="s">
        <v>2</v>
      </c>
      <c r="F12" s="243" t="s">
        <v>14</v>
      </c>
      <c r="G12" s="245" t="s">
        <v>251</v>
      </c>
      <c r="H12" s="252">
        <v>554943.01000000304</v>
      </c>
      <c r="I12" s="252">
        <v>1000000</v>
      </c>
      <c r="J12" s="252">
        <v>2500000</v>
      </c>
      <c r="K12" s="252">
        <v>1530654</v>
      </c>
      <c r="L12" s="252">
        <v>2500000</v>
      </c>
    </row>
    <row r="13" spans="1:12" ht="34.799999999999997" customHeight="1" x14ac:dyDescent="0.3">
      <c r="A13" s="1"/>
      <c r="B13" s="238"/>
      <c r="C13" s="222">
        <v>5661</v>
      </c>
      <c r="D13" s="199" t="s">
        <v>21</v>
      </c>
      <c r="E13" s="244" t="s">
        <v>2</v>
      </c>
      <c r="F13" s="243" t="s">
        <v>22</v>
      </c>
      <c r="G13" s="245" t="s">
        <v>251</v>
      </c>
      <c r="H13" s="252">
        <v>1445.9299999999994</v>
      </c>
      <c r="I13" s="252">
        <v>5000</v>
      </c>
      <c r="J13" s="252">
        <v>300000</v>
      </c>
      <c r="K13" s="252">
        <v>595000</v>
      </c>
      <c r="L13" s="252">
        <v>100000</v>
      </c>
    </row>
    <row r="14" spans="1:12" ht="34.799999999999997" customHeight="1" x14ac:dyDescent="0.3">
      <c r="A14" s="1"/>
      <c r="B14" s="238"/>
      <c r="C14" s="223">
        <v>6984</v>
      </c>
      <c r="D14" s="199" t="s">
        <v>873</v>
      </c>
      <c r="E14" s="244" t="s">
        <v>2</v>
      </c>
      <c r="F14" s="243" t="s">
        <v>221</v>
      </c>
      <c r="G14" s="245" t="s">
        <v>251</v>
      </c>
      <c r="H14" s="252">
        <v>80000</v>
      </c>
      <c r="I14" s="252">
        <v>462159.33</v>
      </c>
      <c r="J14" s="252">
        <v>161319.1</v>
      </c>
      <c r="K14" s="252">
        <v>0</v>
      </c>
      <c r="L14" s="252">
        <v>0</v>
      </c>
    </row>
    <row r="15" spans="1:12" ht="34.799999999999997" customHeight="1" x14ac:dyDescent="0.3">
      <c r="A15" s="1"/>
      <c r="B15" s="215"/>
      <c r="C15" s="223" t="s">
        <v>249</v>
      </c>
      <c r="D15" s="199" t="s">
        <v>874</v>
      </c>
      <c r="E15" s="244" t="s">
        <v>2</v>
      </c>
      <c r="F15" s="243" t="s">
        <v>221</v>
      </c>
      <c r="G15" s="245" t="s">
        <v>255</v>
      </c>
      <c r="H15" s="252">
        <v>1194600</v>
      </c>
      <c r="I15" s="252">
        <v>1695000</v>
      </c>
      <c r="J15" s="252">
        <v>1695000</v>
      </c>
      <c r="K15" s="252">
        <v>2400000</v>
      </c>
      <c r="L15" s="252">
        <v>1000000</v>
      </c>
    </row>
    <row r="16" spans="1:12" ht="34.799999999999997" customHeight="1" x14ac:dyDescent="0.3">
      <c r="A16" s="1"/>
      <c r="B16" s="236"/>
      <c r="C16" s="223">
        <v>9046</v>
      </c>
      <c r="D16" s="199" t="s">
        <v>173</v>
      </c>
      <c r="E16" s="244" t="s">
        <v>2</v>
      </c>
      <c r="F16" s="243" t="s">
        <v>221</v>
      </c>
      <c r="G16" s="245" t="s">
        <v>251</v>
      </c>
      <c r="H16" s="252">
        <v>0</v>
      </c>
      <c r="I16" s="252">
        <v>0</v>
      </c>
      <c r="J16" s="252">
        <v>528848.50376761705</v>
      </c>
      <c r="K16" s="252">
        <v>1273943</v>
      </c>
      <c r="L16" s="252">
        <v>26057</v>
      </c>
    </row>
    <row r="17" spans="1:12" ht="34.799999999999997" customHeight="1" x14ac:dyDescent="0.3">
      <c r="A17" s="1"/>
      <c r="B17" s="238"/>
      <c r="C17" s="222">
        <v>5159</v>
      </c>
      <c r="D17" s="199" t="s">
        <v>64</v>
      </c>
      <c r="E17" s="244" t="s">
        <v>2</v>
      </c>
      <c r="F17" s="243" t="s">
        <v>63</v>
      </c>
      <c r="G17" s="245" t="s">
        <v>251</v>
      </c>
      <c r="H17" s="252">
        <v>557896.66</v>
      </c>
      <c r="I17" s="252">
        <v>0</v>
      </c>
      <c r="J17" s="252">
        <v>348189.19000000053</v>
      </c>
      <c r="K17" s="252">
        <v>0</v>
      </c>
      <c r="L17" s="252">
        <v>0</v>
      </c>
    </row>
    <row r="18" spans="1:12" ht="34.799999999999997" customHeight="1" x14ac:dyDescent="0.3">
      <c r="A18" s="1"/>
      <c r="B18" s="238"/>
      <c r="C18" s="222">
        <v>5208</v>
      </c>
      <c r="D18" s="199" t="s">
        <v>65</v>
      </c>
      <c r="E18" s="244" t="s">
        <v>2</v>
      </c>
      <c r="F18" s="243" t="s">
        <v>27</v>
      </c>
      <c r="G18" s="245" t="s">
        <v>251</v>
      </c>
      <c r="H18" s="252">
        <v>10000</v>
      </c>
      <c r="I18" s="252">
        <v>0</v>
      </c>
      <c r="J18" s="252">
        <v>0</v>
      </c>
      <c r="K18" s="252">
        <v>0</v>
      </c>
      <c r="L18" s="252">
        <v>0</v>
      </c>
    </row>
    <row r="19" spans="1:12" ht="34.799999999999997" customHeight="1" x14ac:dyDescent="0.3">
      <c r="A19" s="1"/>
      <c r="B19" s="238"/>
      <c r="C19" s="222">
        <v>5366</v>
      </c>
      <c r="D19" s="199" t="s">
        <v>66</v>
      </c>
      <c r="E19" s="244" t="s">
        <v>2</v>
      </c>
      <c r="F19" s="243" t="s">
        <v>973</v>
      </c>
      <c r="G19" s="245" t="s">
        <v>251</v>
      </c>
      <c r="H19" s="252">
        <v>7500</v>
      </c>
      <c r="I19" s="252">
        <v>7500</v>
      </c>
      <c r="J19" s="252">
        <v>100000</v>
      </c>
      <c r="K19" s="252">
        <v>184671</v>
      </c>
      <c r="L19" s="252">
        <v>146752</v>
      </c>
    </row>
    <row r="20" spans="1:12" ht="34.799999999999997" customHeight="1" x14ac:dyDescent="0.3">
      <c r="A20" s="1"/>
      <c r="B20" s="238"/>
      <c r="C20" s="222">
        <v>5372</v>
      </c>
      <c r="D20" s="199" t="s">
        <v>68</v>
      </c>
      <c r="E20" s="244" t="s">
        <v>2</v>
      </c>
      <c r="F20" s="243" t="s">
        <v>69</v>
      </c>
      <c r="G20" s="245" t="s">
        <v>251</v>
      </c>
      <c r="H20" s="252">
        <v>121927.35</v>
      </c>
      <c r="I20" s="252">
        <v>285317</v>
      </c>
      <c r="J20" s="252">
        <v>245217</v>
      </c>
      <c r="K20" s="252">
        <v>130000</v>
      </c>
      <c r="L20" s="252">
        <v>0</v>
      </c>
    </row>
    <row r="21" spans="1:12" ht="34.799999999999997" customHeight="1" x14ac:dyDescent="0.3">
      <c r="A21" s="1"/>
      <c r="B21" s="238"/>
      <c r="C21" s="222">
        <v>5378</v>
      </c>
      <c r="D21" s="199" t="s">
        <v>70</v>
      </c>
      <c r="E21" s="244" t="s">
        <v>2</v>
      </c>
      <c r="F21" s="243" t="s">
        <v>31</v>
      </c>
      <c r="G21" s="245" t="s">
        <v>251</v>
      </c>
      <c r="H21" s="252">
        <v>70076.160000000003</v>
      </c>
      <c r="I21" s="252">
        <v>150000</v>
      </c>
      <c r="J21" s="252">
        <v>413969</v>
      </c>
      <c r="K21" s="252">
        <v>250000</v>
      </c>
      <c r="L21" s="252">
        <v>0</v>
      </c>
    </row>
    <row r="22" spans="1:12" ht="34.799999999999997" customHeight="1" x14ac:dyDescent="0.3">
      <c r="A22" s="1"/>
      <c r="B22" s="238"/>
      <c r="C22" s="222">
        <v>5385</v>
      </c>
      <c r="D22" s="201" t="s">
        <v>224</v>
      </c>
      <c r="E22" s="244" t="s">
        <v>2</v>
      </c>
      <c r="F22" s="243" t="s">
        <v>24</v>
      </c>
      <c r="G22" s="245" t="s">
        <v>251</v>
      </c>
      <c r="H22" s="252">
        <v>100000</v>
      </c>
      <c r="I22" s="252">
        <v>259209.81</v>
      </c>
      <c r="J22" s="252">
        <v>372562</v>
      </c>
      <c r="K22" s="252">
        <v>50000</v>
      </c>
      <c r="L22" s="252">
        <v>150000</v>
      </c>
    </row>
    <row r="23" spans="1:12" ht="34.799999999999997" customHeight="1" x14ac:dyDescent="0.3">
      <c r="A23" s="1"/>
      <c r="B23" s="238"/>
      <c r="C23" s="222">
        <v>5969</v>
      </c>
      <c r="D23" s="199" t="s">
        <v>96</v>
      </c>
      <c r="E23" s="244" t="s">
        <v>2</v>
      </c>
      <c r="F23" s="243" t="s">
        <v>385</v>
      </c>
      <c r="G23" s="245" t="s">
        <v>251</v>
      </c>
      <c r="H23" s="252">
        <v>4300</v>
      </c>
      <c r="I23" s="252">
        <v>10000</v>
      </c>
      <c r="J23" s="252">
        <v>200000</v>
      </c>
      <c r="K23" s="252">
        <v>200000</v>
      </c>
      <c r="L23" s="252">
        <v>260000</v>
      </c>
    </row>
    <row r="24" spans="1:12" ht="34.799999999999997" customHeight="1" x14ac:dyDescent="0.3">
      <c r="A24" s="1"/>
      <c r="B24" s="236"/>
      <c r="C24" s="222">
        <v>6634</v>
      </c>
      <c r="D24" s="200" t="s">
        <v>98</v>
      </c>
      <c r="E24" s="244" t="s">
        <v>2</v>
      </c>
      <c r="F24" s="243" t="s">
        <v>221</v>
      </c>
      <c r="G24" s="245" t="s">
        <v>251</v>
      </c>
      <c r="H24" s="252">
        <v>59847</v>
      </c>
      <c r="I24" s="252">
        <v>0</v>
      </c>
      <c r="J24" s="252">
        <v>0</v>
      </c>
      <c r="K24" s="252">
        <v>0</v>
      </c>
      <c r="L24" s="252">
        <v>0</v>
      </c>
    </row>
    <row r="25" spans="1:12" ht="34.799999999999997" customHeight="1" x14ac:dyDescent="0.3">
      <c r="A25" s="1"/>
      <c r="B25" s="236"/>
      <c r="C25" s="224">
        <v>6978</v>
      </c>
      <c r="D25" s="199" t="s">
        <v>163</v>
      </c>
      <c r="E25" s="244" t="s">
        <v>2</v>
      </c>
      <c r="F25" s="243" t="s">
        <v>221</v>
      </c>
      <c r="G25" s="245" t="s">
        <v>254</v>
      </c>
      <c r="H25" s="252">
        <v>3228.7299999999959</v>
      </c>
      <c r="I25" s="252">
        <v>25778.300000000003</v>
      </c>
      <c r="J25" s="252">
        <v>545000</v>
      </c>
      <c r="K25" s="252">
        <v>1000000</v>
      </c>
      <c r="L25" s="252">
        <v>500000</v>
      </c>
    </row>
    <row r="26" spans="1:12" ht="34.799999999999997" customHeight="1" x14ac:dyDescent="0.3">
      <c r="A26" s="1"/>
      <c r="B26" s="236"/>
      <c r="C26" s="222">
        <v>6980</v>
      </c>
      <c r="D26" s="199" t="s">
        <v>609</v>
      </c>
      <c r="E26" s="244" t="s">
        <v>2</v>
      </c>
      <c r="F26" s="243" t="s">
        <v>12</v>
      </c>
      <c r="G26" s="245" t="s">
        <v>251</v>
      </c>
      <c r="H26" s="252">
        <v>50000</v>
      </c>
      <c r="I26" s="252">
        <v>71600</v>
      </c>
      <c r="J26" s="252">
        <v>206800</v>
      </c>
      <c r="K26" s="252">
        <v>171600</v>
      </c>
      <c r="L26" s="252">
        <v>200000</v>
      </c>
    </row>
    <row r="27" spans="1:12" ht="34.799999999999997" customHeight="1" x14ac:dyDescent="0.3">
      <c r="A27" s="1"/>
      <c r="B27" s="238"/>
      <c r="C27" s="222" t="s">
        <v>71</v>
      </c>
      <c r="D27" s="199" t="s">
        <v>72</v>
      </c>
      <c r="E27" s="244" t="s">
        <v>172</v>
      </c>
      <c r="F27" s="243" t="s">
        <v>73</v>
      </c>
      <c r="G27" s="245" t="s">
        <v>251</v>
      </c>
      <c r="H27" s="252">
        <v>0</v>
      </c>
      <c r="I27" s="252">
        <v>55000</v>
      </c>
      <c r="J27" s="252">
        <v>0</v>
      </c>
      <c r="K27" s="252">
        <v>0</v>
      </c>
      <c r="L27" s="252">
        <v>0</v>
      </c>
    </row>
    <row r="28" spans="1:12" ht="34.799999999999997" customHeight="1" x14ac:dyDescent="0.3">
      <c r="A28" s="1"/>
      <c r="B28" s="236"/>
      <c r="C28" s="222" t="s">
        <v>78</v>
      </c>
      <c r="D28" s="199" t="s">
        <v>79</v>
      </c>
      <c r="E28" s="244" t="s">
        <v>172</v>
      </c>
      <c r="F28" s="243" t="s">
        <v>62</v>
      </c>
      <c r="G28" s="245" t="s">
        <v>251</v>
      </c>
      <c r="H28" s="252">
        <v>0</v>
      </c>
      <c r="I28" s="252">
        <v>20000</v>
      </c>
      <c r="J28" s="252">
        <v>20000</v>
      </c>
      <c r="K28" s="252">
        <v>0</v>
      </c>
      <c r="L28" s="252">
        <v>0</v>
      </c>
    </row>
    <row r="29" spans="1:12" ht="34.799999999999997" customHeight="1" x14ac:dyDescent="0.3">
      <c r="A29" s="1"/>
      <c r="B29" s="238"/>
      <c r="C29" s="222" t="s">
        <v>80</v>
      </c>
      <c r="D29" s="199" t="s">
        <v>81</v>
      </c>
      <c r="E29" s="244" t="s">
        <v>172</v>
      </c>
      <c r="F29" s="243" t="s">
        <v>82</v>
      </c>
      <c r="G29" s="245" t="s">
        <v>251</v>
      </c>
      <c r="H29" s="252">
        <v>0</v>
      </c>
      <c r="I29" s="252">
        <v>50000</v>
      </c>
      <c r="J29" s="252">
        <v>0</v>
      </c>
      <c r="K29" s="252">
        <v>0</v>
      </c>
      <c r="L29" s="252">
        <v>0</v>
      </c>
    </row>
    <row r="30" spans="1:12" ht="34.799999999999997" customHeight="1" x14ac:dyDescent="0.3">
      <c r="A30" s="1"/>
      <c r="B30" s="238"/>
      <c r="C30" s="222" t="s">
        <v>83</v>
      </c>
      <c r="D30" s="199" t="s">
        <v>84</v>
      </c>
      <c r="E30" s="244" t="s">
        <v>172</v>
      </c>
      <c r="F30" s="243" t="s">
        <v>32</v>
      </c>
      <c r="G30" s="245" t="s">
        <v>251</v>
      </c>
      <c r="H30" s="252">
        <v>0</v>
      </c>
      <c r="I30" s="252">
        <v>25000</v>
      </c>
      <c r="J30" s="252">
        <v>25000</v>
      </c>
      <c r="K30" s="252">
        <v>0</v>
      </c>
      <c r="L30" s="252">
        <v>0</v>
      </c>
    </row>
    <row r="31" spans="1:12" ht="34.799999999999997" customHeight="1" x14ac:dyDescent="0.3">
      <c r="A31" s="1"/>
      <c r="B31" s="238"/>
      <c r="C31" s="222" t="s">
        <v>85</v>
      </c>
      <c r="D31" s="199" t="s">
        <v>86</v>
      </c>
      <c r="E31" s="244" t="s">
        <v>172</v>
      </c>
      <c r="F31" s="243" t="s">
        <v>54</v>
      </c>
      <c r="G31" s="245" t="s">
        <v>251</v>
      </c>
      <c r="H31" s="252">
        <v>10000</v>
      </c>
      <c r="I31" s="252">
        <v>0</v>
      </c>
      <c r="J31" s="252">
        <v>0</v>
      </c>
      <c r="K31" s="252">
        <v>0</v>
      </c>
      <c r="L31" s="252">
        <v>0</v>
      </c>
    </row>
    <row r="32" spans="1:12" ht="34.799999999999997" customHeight="1" x14ac:dyDescent="0.3">
      <c r="A32" s="1"/>
      <c r="B32" s="236"/>
      <c r="C32" s="222" t="s">
        <v>87</v>
      </c>
      <c r="D32" s="199" t="s">
        <v>88</v>
      </c>
      <c r="E32" s="244" t="s">
        <v>172</v>
      </c>
      <c r="F32" s="243" t="s">
        <v>43</v>
      </c>
      <c r="G32" s="245" t="s">
        <v>251</v>
      </c>
      <c r="H32" s="252">
        <v>0</v>
      </c>
      <c r="I32" s="252">
        <v>20000</v>
      </c>
      <c r="J32" s="252">
        <v>30000</v>
      </c>
      <c r="K32" s="252">
        <v>0</v>
      </c>
      <c r="L32" s="252">
        <v>0</v>
      </c>
    </row>
    <row r="33" spans="1:12" ht="34.799999999999997" customHeight="1" x14ac:dyDescent="0.3">
      <c r="A33" s="1"/>
      <c r="B33" s="238"/>
      <c r="C33" s="222" t="s">
        <v>90</v>
      </c>
      <c r="D33" s="199" t="s">
        <v>91</v>
      </c>
      <c r="E33" s="244" t="s">
        <v>172</v>
      </c>
      <c r="F33" s="243" t="s">
        <v>47</v>
      </c>
      <c r="G33" s="245" t="s">
        <v>251</v>
      </c>
      <c r="H33" s="252">
        <v>0</v>
      </c>
      <c r="I33" s="252">
        <v>20000</v>
      </c>
      <c r="J33" s="252">
        <v>20000</v>
      </c>
      <c r="K33" s="252">
        <v>0</v>
      </c>
      <c r="L33" s="252">
        <v>0</v>
      </c>
    </row>
    <row r="34" spans="1:12" ht="34.799999999999997" customHeight="1" x14ac:dyDescent="0.3">
      <c r="A34" s="1"/>
      <c r="B34" s="238"/>
      <c r="C34" s="222" t="s">
        <v>92</v>
      </c>
      <c r="D34" s="199" t="s">
        <v>93</v>
      </c>
      <c r="E34" s="244" t="s">
        <v>172</v>
      </c>
      <c r="F34" s="243" t="s">
        <v>39</v>
      </c>
      <c r="G34" s="245" t="s">
        <v>251</v>
      </c>
      <c r="H34" s="252">
        <v>25000</v>
      </c>
      <c r="I34" s="252">
        <v>0</v>
      </c>
      <c r="J34" s="252">
        <v>0</v>
      </c>
      <c r="K34" s="252">
        <v>0</v>
      </c>
      <c r="L34" s="252">
        <v>0</v>
      </c>
    </row>
    <row r="35" spans="1:12" ht="34.799999999999997" customHeight="1" x14ac:dyDescent="0.3">
      <c r="A35" s="1"/>
      <c r="B35" s="238"/>
      <c r="C35" s="222" t="s">
        <v>152</v>
      </c>
      <c r="D35" s="199" t="s">
        <v>151</v>
      </c>
      <c r="E35" s="244" t="s">
        <v>172</v>
      </c>
      <c r="F35" s="243" t="s">
        <v>16</v>
      </c>
      <c r="G35" s="245" t="s">
        <v>251</v>
      </c>
      <c r="H35" s="252">
        <v>20000</v>
      </c>
      <c r="I35" s="252">
        <v>0</v>
      </c>
      <c r="J35" s="252">
        <v>0</v>
      </c>
      <c r="K35" s="252">
        <v>0</v>
      </c>
      <c r="L35" s="252">
        <v>0</v>
      </c>
    </row>
    <row r="36" spans="1:12" ht="34.799999999999997" customHeight="1" x14ac:dyDescent="0.3">
      <c r="A36" s="1"/>
      <c r="B36" s="238"/>
      <c r="C36" s="222">
        <v>5118</v>
      </c>
      <c r="D36" s="199" t="s">
        <v>100</v>
      </c>
      <c r="E36" s="244" t="s">
        <v>2</v>
      </c>
      <c r="F36" s="243" t="s">
        <v>63</v>
      </c>
      <c r="G36" s="245" t="s">
        <v>254</v>
      </c>
      <c r="H36" s="252">
        <v>10000</v>
      </c>
      <c r="I36" s="252">
        <v>0</v>
      </c>
      <c r="J36" s="252">
        <v>0</v>
      </c>
      <c r="K36" s="252">
        <v>0</v>
      </c>
      <c r="L36" s="252">
        <v>0</v>
      </c>
    </row>
    <row r="37" spans="1:12" ht="34.799999999999997" customHeight="1" x14ac:dyDescent="0.3">
      <c r="A37" s="1"/>
      <c r="B37" s="238"/>
      <c r="C37" s="222">
        <v>5164</v>
      </c>
      <c r="D37" s="199" t="s">
        <v>102</v>
      </c>
      <c r="E37" s="244" t="s">
        <v>2</v>
      </c>
      <c r="F37" s="243" t="s">
        <v>14</v>
      </c>
      <c r="G37" s="245" t="s">
        <v>251</v>
      </c>
      <c r="H37" s="252">
        <v>170595.07000000007</v>
      </c>
      <c r="I37" s="252">
        <v>659107</v>
      </c>
      <c r="J37" s="252">
        <v>2550066.37</v>
      </c>
      <c r="K37" s="252">
        <v>2969892.8899999997</v>
      </c>
      <c r="L37" s="252">
        <v>1000000</v>
      </c>
    </row>
    <row r="38" spans="1:12" ht="34.799999999999997" customHeight="1" x14ac:dyDescent="0.3">
      <c r="A38" s="1"/>
      <c r="B38" s="238"/>
      <c r="C38" s="222">
        <v>5329</v>
      </c>
      <c r="D38" s="199" t="s">
        <v>105</v>
      </c>
      <c r="E38" s="244" t="s">
        <v>2</v>
      </c>
      <c r="F38" s="243" t="s">
        <v>1</v>
      </c>
      <c r="G38" s="245" t="s">
        <v>255</v>
      </c>
      <c r="H38" s="252">
        <v>10000</v>
      </c>
      <c r="I38" s="252">
        <v>0</v>
      </c>
      <c r="J38" s="252">
        <v>0</v>
      </c>
      <c r="K38" s="252">
        <v>0</v>
      </c>
      <c r="L38" s="252">
        <v>0</v>
      </c>
    </row>
    <row r="39" spans="1:12" ht="34.799999999999997" customHeight="1" x14ac:dyDescent="0.3">
      <c r="A39" s="1"/>
      <c r="B39" s="238"/>
      <c r="C39" s="223">
        <v>6982</v>
      </c>
      <c r="D39" s="199" t="s">
        <v>164</v>
      </c>
      <c r="E39" s="244" t="s">
        <v>2</v>
      </c>
      <c r="F39" s="243" t="s">
        <v>221</v>
      </c>
      <c r="G39" s="245" t="s">
        <v>255</v>
      </c>
      <c r="H39" s="252">
        <v>10000</v>
      </c>
      <c r="I39" s="252">
        <v>10000</v>
      </c>
      <c r="J39" s="252">
        <v>10000</v>
      </c>
      <c r="K39" s="252">
        <v>10000</v>
      </c>
      <c r="L39" s="252">
        <v>10000</v>
      </c>
    </row>
    <row r="40" spans="1:12" ht="34.799999999999997" customHeight="1" x14ac:dyDescent="0.3">
      <c r="A40" s="1"/>
      <c r="B40" s="238"/>
      <c r="C40" s="223">
        <v>9108</v>
      </c>
      <c r="D40" s="199" t="s">
        <v>165</v>
      </c>
      <c r="E40" s="244" t="s">
        <v>172</v>
      </c>
      <c r="F40" s="243" t="s">
        <v>221</v>
      </c>
      <c r="G40" s="245" t="s">
        <v>252</v>
      </c>
      <c r="H40" s="252">
        <v>0</v>
      </c>
      <c r="I40" s="252">
        <v>4950.6400000000003</v>
      </c>
      <c r="J40" s="252">
        <v>4762.0200000000004</v>
      </c>
      <c r="K40" s="252">
        <v>5147.28</v>
      </c>
      <c r="L40" s="252">
        <v>5209.1400000000003</v>
      </c>
    </row>
    <row r="41" spans="1:12" ht="34.799999999999997" customHeight="1" x14ac:dyDescent="0.3">
      <c r="A41" s="1"/>
      <c r="B41" s="238"/>
      <c r="C41" s="222">
        <v>9113</v>
      </c>
      <c r="D41" s="199" t="s">
        <v>166</v>
      </c>
      <c r="E41" s="244" t="s">
        <v>2</v>
      </c>
      <c r="F41" s="243" t="s">
        <v>221</v>
      </c>
      <c r="G41" s="245" t="s">
        <v>251</v>
      </c>
      <c r="H41" s="252">
        <v>0</v>
      </c>
      <c r="I41" s="252">
        <v>0</v>
      </c>
      <c r="J41" s="252">
        <v>361000</v>
      </c>
      <c r="K41" s="252">
        <v>458000</v>
      </c>
      <c r="L41" s="252">
        <v>969000</v>
      </c>
    </row>
    <row r="42" spans="1:12" ht="34.799999999999997" customHeight="1" x14ac:dyDescent="0.3">
      <c r="A42" s="1"/>
      <c r="B42" s="238"/>
      <c r="C42" s="222">
        <v>5170</v>
      </c>
      <c r="D42" s="199" t="s">
        <v>108</v>
      </c>
      <c r="E42" s="244" t="s">
        <v>2</v>
      </c>
      <c r="F42" s="243" t="s">
        <v>9</v>
      </c>
      <c r="G42" s="245" t="s">
        <v>252</v>
      </c>
      <c r="H42" s="252">
        <v>0</v>
      </c>
      <c r="I42" s="252">
        <v>0</v>
      </c>
      <c r="J42" s="252">
        <v>0</v>
      </c>
      <c r="K42" s="252">
        <v>99989</v>
      </c>
      <c r="L42" s="252">
        <v>100000</v>
      </c>
    </row>
    <row r="43" spans="1:12" ht="34.799999999999997" customHeight="1" x14ac:dyDescent="0.3">
      <c r="A43" s="1"/>
      <c r="B43" s="238"/>
      <c r="C43" s="222">
        <v>5691</v>
      </c>
      <c r="D43" s="199" t="s">
        <v>132</v>
      </c>
      <c r="E43" s="244" t="s">
        <v>3</v>
      </c>
      <c r="F43" s="243" t="s">
        <v>821</v>
      </c>
      <c r="G43" s="245" t="s">
        <v>253</v>
      </c>
      <c r="H43" s="252">
        <v>0</v>
      </c>
      <c r="I43" s="252">
        <v>63753</v>
      </c>
      <c r="J43" s="252">
        <v>100000</v>
      </c>
      <c r="K43" s="252">
        <v>0</v>
      </c>
      <c r="L43" s="252">
        <v>0</v>
      </c>
    </row>
    <row r="44" spans="1:12" ht="34.799999999999997" customHeight="1" x14ac:dyDescent="0.3">
      <c r="A44" s="1"/>
      <c r="B44" s="215"/>
      <c r="C44" s="222">
        <v>5707</v>
      </c>
      <c r="D44" s="199" t="s">
        <v>875</v>
      </c>
      <c r="E44" s="244" t="s">
        <v>3</v>
      </c>
      <c r="F44" s="243" t="s">
        <v>833</v>
      </c>
      <c r="G44" s="245" t="s">
        <v>253</v>
      </c>
      <c r="H44" s="252">
        <v>67812.7</v>
      </c>
      <c r="I44" s="252">
        <v>100000</v>
      </c>
      <c r="J44" s="252">
        <v>150000</v>
      </c>
      <c r="K44" s="252">
        <v>600000</v>
      </c>
      <c r="L44" s="252">
        <v>700000</v>
      </c>
    </row>
    <row r="45" spans="1:12" ht="34.799999999999997" customHeight="1" x14ac:dyDescent="0.3">
      <c r="A45" s="1"/>
      <c r="B45" s="238"/>
      <c r="C45" s="222">
        <v>5710</v>
      </c>
      <c r="D45" s="199" t="s">
        <v>876</v>
      </c>
      <c r="E45" s="244" t="s">
        <v>3</v>
      </c>
      <c r="F45" s="243" t="s">
        <v>847</v>
      </c>
      <c r="G45" s="245" t="s">
        <v>253</v>
      </c>
      <c r="H45" s="252">
        <v>10000</v>
      </c>
      <c r="I45" s="252">
        <v>0</v>
      </c>
      <c r="J45" s="252">
        <v>0</v>
      </c>
      <c r="K45" s="252">
        <v>0</v>
      </c>
      <c r="L45" s="252">
        <v>0</v>
      </c>
    </row>
    <row r="46" spans="1:12" ht="34.799999999999997" customHeight="1" x14ac:dyDescent="0.3">
      <c r="A46" s="1"/>
      <c r="B46" s="238"/>
      <c r="C46" s="222">
        <v>6957</v>
      </c>
      <c r="D46" s="199" t="s">
        <v>153</v>
      </c>
      <c r="E46" s="244" t="s">
        <v>3</v>
      </c>
      <c r="F46" s="243" t="s">
        <v>58</v>
      </c>
      <c r="G46" s="245" t="s">
        <v>260</v>
      </c>
      <c r="H46" s="252">
        <v>106500.78999999998</v>
      </c>
      <c r="I46" s="252">
        <v>150000</v>
      </c>
      <c r="J46" s="252">
        <v>200000</v>
      </c>
      <c r="K46" s="252">
        <v>0</v>
      </c>
      <c r="L46" s="252">
        <v>0</v>
      </c>
    </row>
    <row r="47" spans="1:12" ht="34.799999999999997" customHeight="1" x14ac:dyDescent="0.3">
      <c r="A47" s="1"/>
      <c r="B47" s="238"/>
      <c r="C47" s="222">
        <v>6964</v>
      </c>
      <c r="D47" s="199" t="s">
        <v>154</v>
      </c>
      <c r="E47" s="244" t="s">
        <v>3</v>
      </c>
      <c r="F47" s="243" t="s">
        <v>844</v>
      </c>
      <c r="G47" s="245" t="s">
        <v>253</v>
      </c>
      <c r="H47" s="252">
        <v>728983.8</v>
      </c>
      <c r="I47" s="252">
        <v>1800000</v>
      </c>
      <c r="J47" s="252">
        <v>1000000</v>
      </c>
      <c r="K47" s="252">
        <v>1250000</v>
      </c>
      <c r="L47" s="252">
        <v>2250000</v>
      </c>
    </row>
    <row r="48" spans="1:12" ht="34.799999999999997" customHeight="1" x14ac:dyDescent="0.3">
      <c r="A48" s="1"/>
      <c r="B48" s="238"/>
      <c r="C48" s="222">
        <v>6970</v>
      </c>
      <c r="D48" s="199" t="s">
        <v>155</v>
      </c>
      <c r="E48" s="244" t="s">
        <v>3</v>
      </c>
      <c r="F48" s="243" t="s">
        <v>829</v>
      </c>
      <c r="G48" s="245" t="s">
        <v>253</v>
      </c>
      <c r="H48" s="252">
        <v>25000</v>
      </c>
      <c r="I48" s="252">
        <v>0</v>
      </c>
      <c r="J48" s="252">
        <v>0</v>
      </c>
      <c r="K48" s="252">
        <v>0</v>
      </c>
      <c r="L48" s="252">
        <v>0</v>
      </c>
    </row>
    <row r="49" spans="1:12" ht="34.799999999999997" customHeight="1" x14ac:dyDescent="0.3">
      <c r="A49" s="1"/>
      <c r="B49" s="238"/>
      <c r="C49" s="222">
        <v>5652</v>
      </c>
      <c r="D49" s="199" t="s">
        <v>664</v>
      </c>
      <c r="E49" s="244" t="s">
        <v>3</v>
      </c>
      <c r="F49" s="243" t="s">
        <v>823</v>
      </c>
      <c r="G49" s="245" t="s">
        <v>253</v>
      </c>
      <c r="H49" s="252">
        <v>0</v>
      </c>
      <c r="I49" s="252">
        <v>0</v>
      </c>
      <c r="J49" s="252">
        <v>0</v>
      </c>
      <c r="K49" s="252">
        <v>0</v>
      </c>
      <c r="L49" s="252">
        <v>420000</v>
      </c>
    </row>
    <row r="50" spans="1:12" ht="34.799999999999997" customHeight="1" x14ac:dyDescent="0.3">
      <c r="A50" s="1"/>
      <c r="B50" s="238"/>
      <c r="C50" s="222">
        <v>5788</v>
      </c>
      <c r="D50" s="199" t="s">
        <v>113</v>
      </c>
      <c r="E50" s="244" t="s">
        <v>3</v>
      </c>
      <c r="F50" s="243" t="s">
        <v>826</v>
      </c>
      <c r="G50" s="245" t="s">
        <v>253</v>
      </c>
      <c r="H50" s="252">
        <v>58108.44</v>
      </c>
      <c r="I50" s="252">
        <v>0</v>
      </c>
      <c r="J50" s="252">
        <v>0</v>
      </c>
      <c r="K50" s="252">
        <v>0</v>
      </c>
      <c r="L50" s="252">
        <v>0</v>
      </c>
    </row>
    <row r="51" spans="1:12" ht="34.799999999999997" customHeight="1" x14ac:dyDescent="0.3">
      <c r="A51" s="1"/>
      <c r="B51" s="238"/>
      <c r="C51" s="222">
        <v>5906</v>
      </c>
      <c r="D51" s="199" t="s">
        <v>877</v>
      </c>
      <c r="E51" s="244" t="s">
        <v>3</v>
      </c>
      <c r="F51" s="243" t="s">
        <v>977</v>
      </c>
      <c r="G51" s="245" t="s">
        <v>253</v>
      </c>
      <c r="H51" s="252">
        <v>39827.890000000014</v>
      </c>
      <c r="I51" s="252">
        <v>100000</v>
      </c>
      <c r="J51" s="252">
        <v>100000</v>
      </c>
      <c r="K51" s="252">
        <v>0</v>
      </c>
      <c r="L51" s="252">
        <v>0</v>
      </c>
    </row>
    <row r="52" spans="1:12" ht="34.799999999999997" customHeight="1" x14ac:dyDescent="0.3">
      <c r="A52" s="1"/>
      <c r="B52" s="236"/>
      <c r="C52" s="223">
        <v>9047</v>
      </c>
      <c r="D52" s="199" t="s">
        <v>878</v>
      </c>
      <c r="E52" s="244" t="s">
        <v>3</v>
      </c>
      <c r="F52" s="243" t="s">
        <v>221</v>
      </c>
      <c r="G52" s="245" t="s">
        <v>253</v>
      </c>
      <c r="H52" s="252">
        <v>2000000</v>
      </c>
      <c r="I52" s="252">
        <v>0</v>
      </c>
      <c r="J52" s="252">
        <v>0</v>
      </c>
      <c r="K52" s="252">
        <v>600000</v>
      </c>
      <c r="L52" s="252">
        <v>529987.30000000005</v>
      </c>
    </row>
    <row r="53" spans="1:12" ht="34.799999999999997" customHeight="1" x14ac:dyDescent="0.3">
      <c r="A53" s="1"/>
      <c r="B53" s="238"/>
      <c r="C53" s="224" t="s">
        <v>312</v>
      </c>
      <c r="D53" s="199" t="s">
        <v>879</v>
      </c>
      <c r="E53" s="244" t="s">
        <v>3</v>
      </c>
      <c r="F53" s="243" t="s">
        <v>221</v>
      </c>
      <c r="G53" s="245" t="s">
        <v>253</v>
      </c>
      <c r="H53" s="252">
        <v>181961</v>
      </c>
      <c r="I53" s="252">
        <v>0</v>
      </c>
      <c r="J53" s="252">
        <v>0</v>
      </c>
      <c r="K53" s="252">
        <v>0</v>
      </c>
      <c r="L53" s="252">
        <v>0</v>
      </c>
    </row>
    <row r="54" spans="1:12" ht="34.799999999999997" customHeight="1" x14ac:dyDescent="0.3">
      <c r="A54" s="1"/>
      <c r="B54" s="238"/>
      <c r="C54" s="223">
        <v>5706</v>
      </c>
      <c r="D54" s="199" t="s">
        <v>971</v>
      </c>
      <c r="E54" s="244" t="s">
        <v>5</v>
      </c>
      <c r="F54" s="243" t="s">
        <v>833</v>
      </c>
      <c r="G54" s="245" t="s">
        <v>260</v>
      </c>
      <c r="H54" s="252">
        <v>345907</v>
      </c>
      <c r="I54" s="252">
        <v>180000</v>
      </c>
      <c r="J54" s="252">
        <v>101000</v>
      </c>
      <c r="K54" s="252">
        <v>60000</v>
      </c>
      <c r="L54" s="252">
        <v>60000</v>
      </c>
    </row>
    <row r="55" spans="1:12" ht="34.799999999999997" customHeight="1" x14ac:dyDescent="0.3">
      <c r="A55" s="1"/>
      <c r="B55" s="238"/>
      <c r="C55" s="222">
        <v>6973</v>
      </c>
      <c r="D55" s="199" t="s">
        <v>157</v>
      </c>
      <c r="E55" s="244" t="s">
        <v>5</v>
      </c>
      <c r="F55" s="243" t="s">
        <v>61</v>
      </c>
      <c r="G55" s="245" t="s">
        <v>259</v>
      </c>
      <c r="H55" s="252">
        <v>100000</v>
      </c>
      <c r="I55" s="252">
        <v>500000</v>
      </c>
      <c r="J55" s="252">
        <v>1400000</v>
      </c>
      <c r="K55" s="252">
        <v>753759</v>
      </c>
      <c r="L55" s="252">
        <v>200000</v>
      </c>
    </row>
    <row r="56" spans="1:12" ht="34.799999999999997" customHeight="1" x14ac:dyDescent="0.3">
      <c r="A56" s="1"/>
      <c r="B56" s="236"/>
      <c r="C56" s="223">
        <v>6985</v>
      </c>
      <c r="D56" s="199" t="s">
        <v>880</v>
      </c>
      <c r="E56" s="244" t="s">
        <v>5</v>
      </c>
      <c r="F56" s="243" t="s">
        <v>221</v>
      </c>
      <c r="G56" s="245" t="s">
        <v>259</v>
      </c>
      <c r="H56" s="252">
        <v>1100000</v>
      </c>
      <c r="I56" s="252">
        <v>872295</v>
      </c>
      <c r="J56" s="252">
        <v>968297</v>
      </c>
      <c r="K56" s="252">
        <v>1000000</v>
      </c>
      <c r="L56" s="252">
        <v>600000</v>
      </c>
    </row>
    <row r="57" spans="1:12" ht="34.799999999999997" customHeight="1" x14ac:dyDescent="0.3">
      <c r="A57" s="1"/>
      <c r="B57" s="238"/>
      <c r="C57" s="222">
        <v>5112</v>
      </c>
      <c r="D57" s="199" t="s">
        <v>115</v>
      </c>
      <c r="E57" s="244" t="s">
        <v>5</v>
      </c>
      <c r="F57" s="243" t="s">
        <v>111</v>
      </c>
      <c r="G57" s="245" t="s">
        <v>259</v>
      </c>
      <c r="H57" s="252">
        <v>412478</v>
      </c>
      <c r="I57" s="252">
        <v>500000</v>
      </c>
      <c r="J57" s="252">
        <v>150000</v>
      </c>
      <c r="K57" s="252">
        <v>150000</v>
      </c>
      <c r="L57" s="252">
        <v>0</v>
      </c>
    </row>
    <row r="58" spans="1:12" ht="34.799999999999997" customHeight="1" x14ac:dyDescent="0.3">
      <c r="A58" s="1"/>
      <c r="B58" s="238"/>
      <c r="C58" s="222">
        <v>5121</v>
      </c>
      <c r="D58" s="199" t="s">
        <v>116</v>
      </c>
      <c r="E58" s="244" t="s">
        <v>5</v>
      </c>
      <c r="F58" s="243" t="s">
        <v>63</v>
      </c>
      <c r="G58" s="245" t="s">
        <v>260</v>
      </c>
      <c r="H58" s="252">
        <v>106645.29999999981</v>
      </c>
      <c r="I58" s="252">
        <v>300000</v>
      </c>
      <c r="J58" s="252">
        <v>800000</v>
      </c>
      <c r="K58" s="252">
        <v>1000000</v>
      </c>
      <c r="L58" s="252">
        <v>0</v>
      </c>
    </row>
    <row r="59" spans="1:12" ht="34.799999999999997" customHeight="1" x14ac:dyDescent="0.3">
      <c r="A59" s="1"/>
      <c r="B59" s="238"/>
      <c r="C59" s="222">
        <v>5122</v>
      </c>
      <c r="D59" s="199" t="s">
        <v>117</v>
      </c>
      <c r="E59" s="244" t="s">
        <v>5</v>
      </c>
      <c r="F59" s="243" t="s">
        <v>979</v>
      </c>
      <c r="G59" s="245" t="s">
        <v>259</v>
      </c>
      <c r="H59" s="252">
        <v>0</v>
      </c>
      <c r="I59" s="252">
        <v>100000</v>
      </c>
      <c r="J59" s="252">
        <v>118610</v>
      </c>
      <c r="K59" s="252">
        <v>0</v>
      </c>
      <c r="L59" s="252">
        <v>0</v>
      </c>
    </row>
    <row r="60" spans="1:12" ht="34.799999999999997" customHeight="1" x14ac:dyDescent="0.3">
      <c r="A60" s="1"/>
      <c r="B60" s="238"/>
      <c r="C60" s="222">
        <v>5736</v>
      </c>
      <c r="D60" s="199" t="s">
        <v>881</v>
      </c>
      <c r="E60" s="244" t="s">
        <v>5</v>
      </c>
      <c r="F60" s="243" t="s">
        <v>48</v>
      </c>
      <c r="G60" s="245" t="s">
        <v>260</v>
      </c>
      <c r="H60" s="252">
        <v>50000</v>
      </c>
      <c r="I60" s="252">
        <v>0</v>
      </c>
      <c r="J60" s="252">
        <v>0</v>
      </c>
      <c r="K60" s="252">
        <v>0</v>
      </c>
      <c r="L60" s="252">
        <v>0</v>
      </c>
    </row>
    <row r="61" spans="1:12" ht="34.799999999999997" customHeight="1" x14ac:dyDescent="0.3">
      <c r="A61" s="1"/>
      <c r="B61" s="238"/>
      <c r="C61" s="222">
        <v>5737</v>
      </c>
      <c r="D61" s="199" t="s">
        <v>882</v>
      </c>
      <c r="E61" s="244" t="s">
        <v>5</v>
      </c>
      <c r="F61" s="243" t="s">
        <v>119</v>
      </c>
      <c r="G61" s="245" t="s">
        <v>259</v>
      </c>
      <c r="H61" s="252">
        <v>45000</v>
      </c>
      <c r="I61" s="252">
        <v>35249</v>
      </c>
      <c r="J61" s="252">
        <v>25000</v>
      </c>
      <c r="K61" s="252">
        <v>25000</v>
      </c>
      <c r="L61" s="252">
        <v>0</v>
      </c>
    </row>
    <row r="62" spans="1:12" ht="34.799999999999997" customHeight="1" x14ac:dyDescent="0.3">
      <c r="A62" s="1"/>
      <c r="B62" s="238"/>
      <c r="C62" s="222">
        <v>6654</v>
      </c>
      <c r="D62" s="199" t="s">
        <v>122</v>
      </c>
      <c r="E62" s="244" t="s">
        <v>5</v>
      </c>
      <c r="F62" s="243" t="s">
        <v>839</v>
      </c>
      <c r="G62" s="245" t="s">
        <v>260</v>
      </c>
      <c r="H62" s="252">
        <v>80000</v>
      </c>
      <c r="I62" s="252">
        <v>0</v>
      </c>
      <c r="J62" s="252">
        <v>0</v>
      </c>
      <c r="K62" s="252">
        <v>0</v>
      </c>
      <c r="L62" s="252">
        <v>0</v>
      </c>
    </row>
    <row r="63" spans="1:12" ht="34.799999999999997" customHeight="1" x14ac:dyDescent="0.3">
      <c r="A63" s="1"/>
      <c r="B63" s="238"/>
      <c r="C63" s="222">
        <v>6655</v>
      </c>
      <c r="D63" s="199" t="s">
        <v>123</v>
      </c>
      <c r="E63" s="244" t="s">
        <v>5</v>
      </c>
      <c r="F63" s="243" t="s">
        <v>19</v>
      </c>
      <c r="G63" s="245" t="s">
        <v>259</v>
      </c>
      <c r="H63" s="252">
        <v>0</v>
      </c>
      <c r="I63" s="252">
        <v>0</v>
      </c>
      <c r="J63" s="252">
        <v>37500</v>
      </c>
      <c r="K63" s="252">
        <v>37500</v>
      </c>
      <c r="L63" s="252">
        <v>25000</v>
      </c>
    </row>
    <row r="64" spans="1:12" ht="34.799999999999997" customHeight="1" x14ac:dyDescent="0.3">
      <c r="A64" s="1"/>
      <c r="B64" s="238"/>
      <c r="C64" s="222">
        <v>6662</v>
      </c>
      <c r="D64" s="199" t="s">
        <v>124</v>
      </c>
      <c r="E64" s="244" t="s">
        <v>5</v>
      </c>
      <c r="F64" s="243" t="s">
        <v>828</v>
      </c>
      <c r="G64" s="245" t="s">
        <v>253</v>
      </c>
      <c r="H64" s="252">
        <v>0</v>
      </c>
      <c r="I64" s="252">
        <v>0</v>
      </c>
      <c r="J64" s="252">
        <v>57500</v>
      </c>
      <c r="K64" s="252">
        <v>0</v>
      </c>
      <c r="L64" s="252">
        <v>0</v>
      </c>
    </row>
    <row r="65" spans="1:12" ht="34.799999999999997" customHeight="1" x14ac:dyDescent="0.3">
      <c r="A65" s="1"/>
      <c r="B65" s="236"/>
      <c r="C65" s="223">
        <v>6983</v>
      </c>
      <c r="D65" s="199" t="s">
        <v>158</v>
      </c>
      <c r="E65" s="244" t="s">
        <v>5</v>
      </c>
      <c r="F65" s="243" t="s">
        <v>221</v>
      </c>
      <c r="G65" s="245" t="s">
        <v>260</v>
      </c>
      <c r="H65" s="252">
        <v>40000</v>
      </c>
      <c r="I65" s="252">
        <v>0</v>
      </c>
      <c r="J65" s="252">
        <v>0</v>
      </c>
      <c r="K65" s="252">
        <v>0</v>
      </c>
      <c r="L65" s="252">
        <v>0</v>
      </c>
    </row>
    <row r="66" spans="1:12" ht="34.799999999999997" customHeight="1" x14ac:dyDescent="0.3">
      <c r="A66" s="1"/>
      <c r="B66" s="238"/>
      <c r="C66" s="222">
        <v>7114</v>
      </c>
      <c r="D66" s="199" t="s">
        <v>159</v>
      </c>
      <c r="E66" s="244" t="s">
        <v>5</v>
      </c>
      <c r="F66" s="243" t="s">
        <v>76</v>
      </c>
      <c r="G66" s="245" t="s">
        <v>259</v>
      </c>
      <c r="H66" s="252">
        <v>20000</v>
      </c>
      <c r="I66" s="252">
        <v>790000</v>
      </c>
      <c r="J66" s="252">
        <v>489774</v>
      </c>
      <c r="K66" s="252">
        <v>100000</v>
      </c>
      <c r="L66" s="252">
        <v>0</v>
      </c>
    </row>
    <row r="67" spans="1:12" ht="34.799999999999997" customHeight="1" x14ac:dyDescent="0.3">
      <c r="A67" s="1"/>
      <c r="B67" s="238"/>
      <c r="C67" s="222">
        <v>7118</v>
      </c>
      <c r="D67" s="199" t="s">
        <v>161</v>
      </c>
      <c r="E67" s="244" t="s">
        <v>5</v>
      </c>
      <c r="F67" s="243" t="s">
        <v>975</v>
      </c>
      <c r="G67" s="245" t="s">
        <v>259</v>
      </c>
      <c r="H67" s="252">
        <v>0</v>
      </c>
      <c r="I67" s="252">
        <v>0</v>
      </c>
      <c r="J67" s="252">
        <v>140000</v>
      </c>
      <c r="K67" s="252">
        <v>78598</v>
      </c>
      <c r="L67" s="252">
        <v>100000</v>
      </c>
    </row>
    <row r="68" spans="1:12" ht="34.799999999999997" customHeight="1" x14ac:dyDescent="0.3">
      <c r="A68" s="1"/>
      <c r="B68" s="215"/>
      <c r="C68" s="222" t="s">
        <v>126</v>
      </c>
      <c r="D68" s="199" t="s">
        <v>125</v>
      </c>
      <c r="E68" s="244" t="s">
        <v>5</v>
      </c>
      <c r="F68" s="243" t="s">
        <v>11</v>
      </c>
      <c r="G68" s="245" t="s">
        <v>259</v>
      </c>
      <c r="H68" s="252">
        <v>180000</v>
      </c>
      <c r="I68" s="252">
        <v>50000</v>
      </c>
      <c r="J68" s="252">
        <v>100000</v>
      </c>
      <c r="K68" s="252">
        <v>100000</v>
      </c>
      <c r="L68" s="252">
        <v>100000</v>
      </c>
    </row>
    <row r="69" spans="1:12" ht="34.799999999999997" customHeight="1" x14ac:dyDescent="0.3">
      <c r="A69" s="1"/>
      <c r="B69" s="238"/>
      <c r="C69" s="222" t="s">
        <v>127</v>
      </c>
      <c r="D69" s="199" t="s">
        <v>125</v>
      </c>
      <c r="E69" s="244" t="s">
        <v>5</v>
      </c>
      <c r="F69" s="243" t="s">
        <v>11</v>
      </c>
      <c r="G69" s="245" t="s">
        <v>259</v>
      </c>
      <c r="H69" s="252">
        <v>0</v>
      </c>
      <c r="I69" s="252">
        <v>0</v>
      </c>
      <c r="J69" s="252">
        <v>50000</v>
      </c>
      <c r="K69" s="252">
        <v>100000</v>
      </c>
      <c r="L69" s="252">
        <v>100000</v>
      </c>
    </row>
    <row r="70" spans="1:12" ht="34.799999999999997" customHeight="1" x14ac:dyDescent="0.3">
      <c r="A70" s="1"/>
      <c r="B70" s="238"/>
      <c r="C70" s="222" t="s">
        <v>128</v>
      </c>
      <c r="D70" s="199" t="s">
        <v>129</v>
      </c>
      <c r="E70" s="244" t="s">
        <v>5</v>
      </c>
      <c r="F70" s="243" t="s">
        <v>18</v>
      </c>
      <c r="G70" s="245" t="s">
        <v>259</v>
      </c>
      <c r="H70" s="252">
        <v>75000</v>
      </c>
      <c r="I70" s="252">
        <v>0</v>
      </c>
      <c r="J70" s="252">
        <v>0</v>
      </c>
      <c r="K70" s="252">
        <v>0</v>
      </c>
      <c r="L70" s="252">
        <v>0</v>
      </c>
    </row>
    <row r="71" spans="1:12" ht="34.799999999999997" customHeight="1" x14ac:dyDescent="0.3">
      <c r="A71" s="1"/>
      <c r="B71" s="238"/>
      <c r="C71" s="222" t="s">
        <v>149</v>
      </c>
      <c r="D71" s="199" t="s">
        <v>883</v>
      </c>
      <c r="E71" s="244" t="s">
        <v>2</v>
      </c>
      <c r="F71" s="243" t="s">
        <v>616</v>
      </c>
      <c r="G71" s="245" t="s">
        <v>255</v>
      </c>
      <c r="H71" s="252">
        <v>4131</v>
      </c>
      <c r="I71" s="252">
        <v>0</v>
      </c>
      <c r="J71" s="252">
        <v>0</v>
      </c>
      <c r="K71" s="252">
        <v>0</v>
      </c>
      <c r="L71" s="252">
        <v>0</v>
      </c>
    </row>
    <row r="72" spans="1:12" ht="34.799999999999997" customHeight="1" x14ac:dyDescent="0.3">
      <c r="A72" s="1"/>
      <c r="B72" s="238"/>
      <c r="C72" s="222" t="s">
        <v>150</v>
      </c>
      <c r="D72" s="199" t="s">
        <v>883</v>
      </c>
      <c r="E72" s="244" t="s">
        <v>5</v>
      </c>
      <c r="F72" s="243" t="s">
        <v>112</v>
      </c>
      <c r="G72" s="245" t="s">
        <v>259</v>
      </c>
      <c r="H72" s="252">
        <v>0</v>
      </c>
      <c r="I72" s="252">
        <v>0</v>
      </c>
      <c r="J72" s="252">
        <v>75000</v>
      </c>
      <c r="K72" s="252">
        <v>84700</v>
      </c>
      <c r="L72" s="252">
        <v>0</v>
      </c>
    </row>
    <row r="73" spans="1:12" ht="34.799999999999997" customHeight="1" x14ac:dyDescent="0.3">
      <c r="A73" s="1"/>
      <c r="B73" s="238"/>
      <c r="C73" s="222">
        <v>5722</v>
      </c>
      <c r="D73" s="199" t="s">
        <v>884</v>
      </c>
      <c r="E73" s="244" t="s">
        <v>5</v>
      </c>
      <c r="F73" s="243" t="s">
        <v>82</v>
      </c>
      <c r="G73" s="245" t="s">
        <v>260</v>
      </c>
      <c r="H73" s="252">
        <v>150000</v>
      </c>
      <c r="I73" s="252">
        <v>100000</v>
      </c>
      <c r="J73" s="252">
        <v>76652</v>
      </c>
      <c r="K73" s="252">
        <v>0</v>
      </c>
      <c r="L73" s="252">
        <v>0</v>
      </c>
    </row>
    <row r="74" spans="1:12" ht="34.799999999999997" customHeight="1" x14ac:dyDescent="0.3">
      <c r="A74" s="1"/>
      <c r="B74" s="238"/>
      <c r="C74" s="222">
        <v>7115</v>
      </c>
      <c r="D74" s="199" t="s">
        <v>160</v>
      </c>
      <c r="E74" s="244" t="s">
        <v>5</v>
      </c>
      <c r="F74" s="243" t="s">
        <v>104</v>
      </c>
      <c r="G74" s="245" t="s">
        <v>260</v>
      </c>
      <c r="H74" s="252">
        <v>30000</v>
      </c>
      <c r="I74" s="252">
        <v>150000</v>
      </c>
      <c r="J74" s="252">
        <v>120721</v>
      </c>
      <c r="K74" s="252">
        <v>0</v>
      </c>
      <c r="L74" s="252">
        <v>0</v>
      </c>
    </row>
    <row r="75" spans="1:12" ht="34.799999999999997" customHeight="1" x14ac:dyDescent="0.3">
      <c r="A75" s="1"/>
      <c r="B75" s="238"/>
      <c r="C75" s="222">
        <v>9103</v>
      </c>
      <c r="D75" s="199" t="s">
        <v>143</v>
      </c>
      <c r="E75" s="244" t="s">
        <v>130</v>
      </c>
      <c r="F75" s="243" t="s">
        <v>980</v>
      </c>
      <c r="G75" s="245" t="s">
        <v>252</v>
      </c>
      <c r="H75" s="252">
        <v>3634070.43</v>
      </c>
      <c r="I75" s="252">
        <v>0</v>
      </c>
      <c r="J75" s="252">
        <v>0</v>
      </c>
      <c r="K75" s="252">
        <v>0</v>
      </c>
      <c r="L75" s="252">
        <v>0</v>
      </c>
    </row>
    <row r="76" spans="1:12" ht="34.799999999999997" customHeight="1" x14ac:dyDescent="0.3">
      <c r="A76" s="1"/>
      <c r="B76" s="238"/>
      <c r="C76" s="223" t="s">
        <v>174</v>
      </c>
      <c r="D76" s="199" t="s">
        <v>142</v>
      </c>
      <c r="E76" s="244" t="s">
        <v>130</v>
      </c>
      <c r="F76" s="243" t="s">
        <v>221</v>
      </c>
      <c r="G76" s="245" t="s">
        <v>252</v>
      </c>
      <c r="H76" s="252">
        <v>250745</v>
      </c>
      <c r="I76" s="252">
        <v>45813.41</v>
      </c>
      <c r="J76" s="252">
        <v>124286.86</v>
      </c>
      <c r="K76" s="252">
        <v>90639.47</v>
      </c>
      <c r="L76" s="252">
        <v>97091.4</v>
      </c>
    </row>
    <row r="77" spans="1:12" ht="34.799999999999997" customHeight="1" x14ac:dyDescent="0.3">
      <c r="A77" s="1"/>
      <c r="B77" s="238"/>
      <c r="C77" s="223">
        <v>9099</v>
      </c>
      <c r="D77" s="199" t="s">
        <v>649</v>
      </c>
      <c r="E77" s="244" t="s">
        <v>130</v>
      </c>
      <c r="F77" s="243" t="s">
        <v>221</v>
      </c>
      <c r="G77" s="245" t="s">
        <v>252</v>
      </c>
      <c r="H77" s="252">
        <v>35485</v>
      </c>
      <c r="I77" s="252">
        <v>21701.84</v>
      </c>
      <c r="J77" s="252">
        <v>30959.96</v>
      </c>
      <c r="K77" s="252">
        <v>47220.47</v>
      </c>
      <c r="L77" s="252">
        <v>48803.23</v>
      </c>
    </row>
    <row r="78" spans="1:12" ht="34.799999999999997" customHeight="1" x14ac:dyDescent="0.3">
      <c r="A78" s="1"/>
      <c r="B78" s="238"/>
      <c r="C78" s="223">
        <v>6989</v>
      </c>
      <c r="D78" s="199" t="s">
        <v>180</v>
      </c>
      <c r="E78" s="244" t="s">
        <v>3</v>
      </c>
      <c r="F78" s="243" t="s">
        <v>221</v>
      </c>
      <c r="G78" s="245" t="s">
        <v>252</v>
      </c>
      <c r="H78" s="252">
        <v>313000</v>
      </c>
      <c r="I78" s="252">
        <v>0</v>
      </c>
      <c r="J78" s="252">
        <v>347667</v>
      </c>
      <c r="K78" s="252">
        <v>0</v>
      </c>
      <c r="L78" s="252">
        <v>50000</v>
      </c>
    </row>
    <row r="79" spans="1:12" ht="34.799999999999997" customHeight="1" x14ac:dyDescent="0.3">
      <c r="A79" s="1"/>
      <c r="B79" s="238"/>
      <c r="C79" s="223">
        <v>9017</v>
      </c>
      <c r="D79" s="199" t="s">
        <v>645</v>
      </c>
      <c r="E79" s="244" t="s">
        <v>172</v>
      </c>
      <c r="F79" s="243" t="s">
        <v>221</v>
      </c>
      <c r="G79" s="245" t="s">
        <v>252</v>
      </c>
      <c r="H79" s="252">
        <v>550000</v>
      </c>
      <c r="I79" s="252">
        <v>250000</v>
      </c>
      <c r="J79" s="252">
        <v>379075.53</v>
      </c>
      <c r="K79" s="252">
        <v>412949.61</v>
      </c>
      <c r="L79" s="252">
        <v>418388.66</v>
      </c>
    </row>
    <row r="80" spans="1:12" ht="34.799999999999997" customHeight="1" x14ac:dyDescent="0.3">
      <c r="A80" s="1"/>
      <c r="B80" s="238"/>
      <c r="C80" s="222" t="s">
        <v>7</v>
      </c>
      <c r="D80" s="199" t="s">
        <v>8</v>
      </c>
      <c r="E80" s="244" t="s">
        <v>2</v>
      </c>
      <c r="F80" s="243" t="s">
        <v>221</v>
      </c>
      <c r="G80" s="245" t="s">
        <v>255</v>
      </c>
      <c r="H80" s="252">
        <v>706021.87</v>
      </c>
      <c r="I80" s="252">
        <v>252565.65</v>
      </c>
      <c r="J80" s="252">
        <v>66722.759999999995</v>
      </c>
      <c r="K80" s="252">
        <v>50000</v>
      </c>
      <c r="L80" s="252">
        <v>50000</v>
      </c>
    </row>
    <row r="81" spans="1:12" ht="34.799999999999997" customHeight="1" x14ac:dyDescent="0.3">
      <c r="A81" s="1"/>
      <c r="B81" s="238"/>
      <c r="C81" s="223" t="s">
        <v>109</v>
      </c>
      <c r="D81" s="199" t="s">
        <v>8</v>
      </c>
      <c r="E81" s="244" t="s">
        <v>3</v>
      </c>
      <c r="F81" s="243" t="s">
        <v>221</v>
      </c>
      <c r="G81" s="245" t="s">
        <v>253</v>
      </c>
      <c r="H81" s="252">
        <v>161703.82999999999</v>
      </c>
      <c r="I81" s="252">
        <v>0</v>
      </c>
      <c r="J81" s="252">
        <v>0</v>
      </c>
      <c r="K81" s="252">
        <v>0</v>
      </c>
      <c r="L81" s="252">
        <v>0</v>
      </c>
    </row>
    <row r="82" spans="1:12" ht="34.799999999999997" customHeight="1" x14ac:dyDescent="0.3">
      <c r="A82" s="1"/>
      <c r="B82" s="238"/>
      <c r="C82" s="222">
        <v>6966</v>
      </c>
      <c r="D82" s="199" t="s">
        <v>170</v>
      </c>
      <c r="E82" s="244" t="s">
        <v>3</v>
      </c>
      <c r="F82" s="243" t="s">
        <v>982</v>
      </c>
      <c r="G82" s="245" t="s">
        <v>253</v>
      </c>
      <c r="H82" s="252">
        <v>2895826.91</v>
      </c>
      <c r="I82" s="252">
        <v>1610712</v>
      </c>
      <c r="J82" s="252">
        <v>1000000</v>
      </c>
      <c r="K82" s="252">
        <v>689000</v>
      </c>
      <c r="L82" s="252">
        <v>600369</v>
      </c>
    </row>
    <row r="83" spans="1:12" ht="34.799999999999997" customHeight="1" x14ac:dyDescent="0.3">
      <c r="A83" s="1"/>
      <c r="B83" s="215"/>
      <c r="C83" s="222">
        <v>6972</v>
      </c>
      <c r="D83" s="199" t="s">
        <v>168</v>
      </c>
      <c r="E83" s="244" t="s">
        <v>3</v>
      </c>
      <c r="F83" s="243" t="s">
        <v>828</v>
      </c>
      <c r="G83" s="245" t="s">
        <v>253</v>
      </c>
      <c r="H83" s="252">
        <v>48867.75</v>
      </c>
      <c r="I83" s="252">
        <v>0</v>
      </c>
      <c r="J83" s="252">
        <v>0</v>
      </c>
      <c r="K83" s="252">
        <v>0</v>
      </c>
      <c r="L83" s="252">
        <v>0</v>
      </c>
    </row>
    <row r="84" spans="1:12" ht="34.799999999999997" customHeight="1" x14ac:dyDescent="0.3">
      <c r="A84" s="1"/>
      <c r="B84" s="238"/>
      <c r="C84" s="223">
        <v>5859</v>
      </c>
      <c r="D84" s="199" t="s">
        <v>137</v>
      </c>
      <c r="E84" s="244" t="s">
        <v>3</v>
      </c>
      <c r="F84" s="243" t="s">
        <v>972</v>
      </c>
      <c r="G84" s="245" t="s">
        <v>253</v>
      </c>
      <c r="H84" s="252">
        <v>39459.03</v>
      </c>
      <c r="I84" s="252">
        <v>0</v>
      </c>
      <c r="J84" s="252">
        <v>0</v>
      </c>
      <c r="K84" s="252">
        <v>0</v>
      </c>
      <c r="L84" s="252">
        <v>0</v>
      </c>
    </row>
    <row r="85" spans="1:12" ht="34.799999999999997" customHeight="1" x14ac:dyDescent="0.3">
      <c r="A85" s="1"/>
      <c r="B85" s="236"/>
      <c r="C85" s="222">
        <v>5861</v>
      </c>
      <c r="D85" s="199" t="s">
        <v>135</v>
      </c>
      <c r="E85" s="244" t="s">
        <v>3</v>
      </c>
      <c r="F85" s="243" t="s">
        <v>972</v>
      </c>
      <c r="G85" s="245" t="s">
        <v>253</v>
      </c>
      <c r="H85" s="252">
        <v>104467.68000000005</v>
      </c>
      <c r="I85" s="252">
        <v>0</v>
      </c>
      <c r="J85" s="252">
        <v>0</v>
      </c>
      <c r="K85" s="252">
        <v>0</v>
      </c>
      <c r="L85" s="252">
        <v>0</v>
      </c>
    </row>
    <row r="86" spans="1:12" ht="34.799999999999997" customHeight="1" x14ac:dyDescent="0.3">
      <c r="A86" s="1"/>
      <c r="B86" s="236"/>
      <c r="C86" s="222">
        <v>5862</v>
      </c>
      <c r="D86" s="199" t="s">
        <v>136</v>
      </c>
      <c r="E86" s="244" t="s">
        <v>3</v>
      </c>
      <c r="F86" s="243" t="s">
        <v>972</v>
      </c>
      <c r="G86" s="245" t="s">
        <v>253</v>
      </c>
      <c r="H86" s="252">
        <v>111581.35</v>
      </c>
      <c r="I86" s="252">
        <v>125312</v>
      </c>
      <c r="J86" s="252">
        <v>288568</v>
      </c>
      <c r="K86" s="252">
        <v>179454</v>
      </c>
      <c r="L86" s="252">
        <v>0</v>
      </c>
    </row>
    <row r="87" spans="1:12" ht="34.799999999999997" customHeight="1" x14ac:dyDescent="0.3">
      <c r="A87" s="1"/>
      <c r="B87" s="238"/>
      <c r="C87" s="223" t="s">
        <v>114</v>
      </c>
      <c r="D87" s="199" t="s">
        <v>8</v>
      </c>
      <c r="E87" s="244" t="s">
        <v>5</v>
      </c>
      <c r="F87" s="243" t="s">
        <v>221</v>
      </c>
      <c r="G87" s="245" t="s">
        <v>261</v>
      </c>
      <c r="H87" s="252">
        <v>170000</v>
      </c>
      <c r="I87" s="252">
        <v>469733.36</v>
      </c>
      <c r="J87" s="252">
        <v>609513.9</v>
      </c>
      <c r="K87" s="252">
        <v>358599.53</v>
      </c>
      <c r="L87" s="252">
        <v>304774</v>
      </c>
    </row>
    <row r="88" spans="1:12" ht="34.799999999999997" customHeight="1" x14ac:dyDescent="0.3">
      <c r="A88" s="1"/>
      <c r="B88" s="238"/>
      <c r="C88" s="223">
        <v>9032</v>
      </c>
      <c r="D88" s="199" t="s">
        <v>138</v>
      </c>
      <c r="E88" s="244" t="s">
        <v>5</v>
      </c>
      <c r="F88" s="243" t="s">
        <v>221</v>
      </c>
      <c r="G88" s="245" t="s">
        <v>259</v>
      </c>
      <c r="H88" s="252">
        <v>10000</v>
      </c>
      <c r="I88" s="252">
        <v>10000</v>
      </c>
      <c r="J88" s="252">
        <v>10000</v>
      </c>
      <c r="K88" s="252">
        <v>10000</v>
      </c>
      <c r="L88" s="252">
        <v>10000</v>
      </c>
    </row>
    <row r="89" spans="1:12" ht="34.799999999999997" customHeight="1" x14ac:dyDescent="0.3">
      <c r="A89" s="1"/>
      <c r="B89" s="238"/>
      <c r="C89" s="222" t="s">
        <v>169</v>
      </c>
      <c r="D89" s="199" t="s">
        <v>144</v>
      </c>
      <c r="E89" s="244" t="s">
        <v>5</v>
      </c>
      <c r="F89" s="243" t="s">
        <v>221</v>
      </c>
      <c r="G89" s="245" t="s">
        <v>259</v>
      </c>
      <c r="H89" s="252">
        <v>1600000</v>
      </c>
      <c r="I89" s="252">
        <v>107993</v>
      </c>
      <c r="J89" s="252">
        <v>50000</v>
      </c>
      <c r="K89" s="252">
        <v>150000</v>
      </c>
      <c r="L89" s="252">
        <v>0</v>
      </c>
    </row>
    <row r="90" spans="1:12" ht="34.799999999999997" customHeight="1" x14ac:dyDescent="0.3">
      <c r="A90" s="1"/>
      <c r="B90" s="238"/>
      <c r="C90" s="223">
        <v>9003</v>
      </c>
      <c r="D90" s="199" t="s">
        <v>139</v>
      </c>
      <c r="E90" s="244" t="s">
        <v>130</v>
      </c>
      <c r="F90" s="243" t="s">
        <v>980</v>
      </c>
      <c r="G90" s="245" t="s">
        <v>252</v>
      </c>
      <c r="H90" s="252">
        <v>60000</v>
      </c>
      <c r="I90" s="252">
        <v>5000</v>
      </c>
      <c r="J90" s="252">
        <v>5000</v>
      </c>
      <c r="K90" s="252">
        <v>5000</v>
      </c>
      <c r="L90" s="252">
        <v>5000</v>
      </c>
    </row>
    <row r="91" spans="1:12" ht="34.799999999999997" customHeight="1" x14ac:dyDescent="0.3">
      <c r="A91" s="1"/>
      <c r="B91" s="238"/>
      <c r="C91" s="223" t="s">
        <v>167</v>
      </c>
      <c r="D91" s="199" t="s">
        <v>478</v>
      </c>
      <c r="E91" s="244" t="s">
        <v>2</v>
      </c>
      <c r="F91" s="243" t="s">
        <v>980</v>
      </c>
      <c r="G91" s="245" t="s">
        <v>251</v>
      </c>
      <c r="H91" s="252">
        <v>360000</v>
      </c>
      <c r="I91" s="252">
        <v>100000</v>
      </c>
      <c r="J91" s="252">
        <v>120000</v>
      </c>
      <c r="K91" s="252">
        <v>200000</v>
      </c>
      <c r="L91" s="252">
        <v>307529.03000000003</v>
      </c>
    </row>
    <row r="92" spans="1:12" ht="34.799999999999997" customHeight="1" x14ac:dyDescent="0.3">
      <c r="A92" s="1"/>
      <c r="B92" s="238"/>
      <c r="C92" s="223">
        <v>9104</v>
      </c>
      <c r="D92" s="199" t="s">
        <v>140</v>
      </c>
      <c r="E92" s="244" t="s">
        <v>130</v>
      </c>
      <c r="F92" s="243" t="s">
        <v>980</v>
      </c>
      <c r="G92" s="245" t="s">
        <v>252</v>
      </c>
      <c r="H92" s="252">
        <v>4100000</v>
      </c>
      <c r="I92" s="252">
        <v>4100000</v>
      </c>
      <c r="J92" s="252">
        <v>4500000</v>
      </c>
      <c r="K92" s="252">
        <v>4500000</v>
      </c>
      <c r="L92" s="252">
        <v>2990000</v>
      </c>
    </row>
    <row r="93" spans="1:12" ht="34.799999999999997" customHeight="1" x14ac:dyDescent="0.3">
      <c r="A93" s="1"/>
      <c r="B93" s="238"/>
      <c r="C93" s="223" t="s">
        <v>482</v>
      </c>
      <c r="D93" s="202" t="s">
        <v>474</v>
      </c>
      <c r="E93" s="244" t="s">
        <v>130</v>
      </c>
      <c r="F93" s="243" t="s">
        <v>980</v>
      </c>
      <c r="G93" s="245" t="s">
        <v>658</v>
      </c>
      <c r="H93" s="252">
        <v>750000</v>
      </c>
      <c r="I93" s="252">
        <v>750000</v>
      </c>
      <c r="J93" s="252">
        <v>750000</v>
      </c>
      <c r="K93" s="252">
        <v>750000</v>
      </c>
      <c r="L93" s="252">
        <v>750000</v>
      </c>
    </row>
    <row r="94" spans="1:12" ht="34.799999999999997" customHeight="1" x14ac:dyDescent="0.3">
      <c r="A94" s="1"/>
      <c r="B94" s="238"/>
      <c r="C94" s="223" t="s">
        <v>240</v>
      </c>
      <c r="D94" s="199" t="s">
        <v>475</v>
      </c>
      <c r="E94" s="244" t="s">
        <v>130</v>
      </c>
      <c r="F94" s="243" t="s">
        <v>980</v>
      </c>
      <c r="G94" s="245" t="s">
        <v>255</v>
      </c>
      <c r="H94" s="252">
        <v>870500</v>
      </c>
      <c r="I94" s="252">
        <v>570500</v>
      </c>
      <c r="J94" s="252">
        <v>500000</v>
      </c>
      <c r="K94" s="252">
        <v>500000</v>
      </c>
      <c r="L94" s="252">
        <v>500000</v>
      </c>
    </row>
    <row r="95" spans="1:12" ht="34.799999999999997" customHeight="1" x14ac:dyDescent="0.3">
      <c r="A95" s="1"/>
      <c r="B95" s="238"/>
      <c r="C95" s="223" t="s">
        <v>241</v>
      </c>
      <c r="D95" s="199" t="s">
        <v>245</v>
      </c>
      <c r="E95" s="244" t="s">
        <v>130</v>
      </c>
      <c r="F95" s="243" t="s">
        <v>980</v>
      </c>
      <c r="G95" s="245" t="s">
        <v>253</v>
      </c>
      <c r="H95" s="252">
        <v>150000</v>
      </c>
      <c r="I95" s="252">
        <v>150000</v>
      </c>
      <c r="J95" s="252">
        <v>150000</v>
      </c>
      <c r="K95" s="252">
        <v>0</v>
      </c>
      <c r="L95" s="252">
        <v>0</v>
      </c>
    </row>
    <row r="96" spans="1:12" ht="34.799999999999997" customHeight="1" x14ac:dyDescent="0.3">
      <c r="A96" s="1"/>
      <c r="B96" s="238"/>
      <c r="C96" s="223" t="s">
        <v>242</v>
      </c>
      <c r="D96" s="199" t="s">
        <v>246</v>
      </c>
      <c r="E96" s="244" t="s">
        <v>130</v>
      </c>
      <c r="F96" s="243" t="s">
        <v>980</v>
      </c>
      <c r="G96" s="245" t="s">
        <v>255</v>
      </c>
      <c r="H96" s="252">
        <v>570000</v>
      </c>
      <c r="I96" s="252">
        <v>470000</v>
      </c>
      <c r="J96" s="252">
        <v>400000</v>
      </c>
      <c r="K96" s="252">
        <v>320000</v>
      </c>
      <c r="L96" s="252">
        <v>320000</v>
      </c>
    </row>
    <row r="97" spans="1:12" ht="34.799999999999997" customHeight="1" x14ac:dyDescent="0.3">
      <c r="A97" s="1"/>
      <c r="B97" s="238"/>
      <c r="C97" s="223" t="s">
        <v>243</v>
      </c>
      <c r="D97" s="199" t="s">
        <v>247</v>
      </c>
      <c r="E97" s="244" t="s">
        <v>130</v>
      </c>
      <c r="F97" s="243" t="s">
        <v>980</v>
      </c>
      <c r="G97" s="245" t="s">
        <v>255</v>
      </c>
      <c r="H97" s="252">
        <v>175000</v>
      </c>
      <c r="I97" s="252">
        <v>175000</v>
      </c>
      <c r="J97" s="252">
        <v>175000</v>
      </c>
      <c r="K97" s="252">
        <v>175000</v>
      </c>
      <c r="L97" s="252">
        <v>250000</v>
      </c>
    </row>
    <row r="98" spans="1:12" ht="34.799999999999997" customHeight="1" x14ac:dyDescent="0.3">
      <c r="A98" s="1"/>
      <c r="B98" s="238"/>
      <c r="C98" s="223" t="s">
        <v>244</v>
      </c>
      <c r="D98" s="199" t="s">
        <v>248</v>
      </c>
      <c r="E98" s="244" t="s">
        <v>130</v>
      </c>
      <c r="F98" s="243" t="s">
        <v>980</v>
      </c>
      <c r="G98" s="245" t="s">
        <v>658</v>
      </c>
      <c r="H98" s="252">
        <v>950000</v>
      </c>
      <c r="I98" s="252">
        <v>750000</v>
      </c>
      <c r="J98" s="252">
        <v>850000</v>
      </c>
      <c r="K98" s="252">
        <v>700000</v>
      </c>
      <c r="L98" s="252">
        <v>532261</v>
      </c>
    </row>
    <row r="99" spans="1:12" ht="34.799999999999997" customHeight="1" x14ac:dyDescent="0.3">
      <c r="A99" s="1"/>
      <c r="B99" s="238"/>
      <c r="C99" s="223">
        <v>9019</v>
      </c>
      <c r="D99" s="199" t="s">
        <v>141</v>
      </c>
      <c r="E99" s="244" t="s">
        <v>130</v>
      </c>
      <c r="F99" s="243" t="s">
        <v>980</v>
      </c>
      <c r="G99" s="245" t="s">
        <v>252</v>
      </c>
      <c r="H99" s="252">
        <v>39065</v>
      </c>
      <c r="I99" s="252">
        <v>54534.59</v>
      </c>
      <c r="J99" s="252">
        <v>100714.34</v>
      </c>
      <c r="K99" s="252">
        <v>65991.06</v>
      </c>
      <c r="L99" s="252">
        <v>17662.16</v>
      </c>
    </row>
    <row r="100" spans="1:12" ht="34.799999999999997" customHeight="1" x14ac:dyDescent="0.3">
      <c r="A100" s="1"/>
      <c r="B100" s="238"/>
      <c r="C100" s="222">
        <v>6969</v>
      </c>
      <c r="D100" s="199" t="s">
        <v>156</v>
      </c>
      <c r="E100" s="244" t="s">
        <v>5</v>
      </c>
      <c r="F100" s="243" t="s">
        <v>221</v>
      </c>
      <c r="G100" s="245" t="s">
        <v>260</v>
      </c>
      <c r="H100" s="252">
        <v>21468.339999999909</v>
      </c>
      <c r="I100" s="252">
        <v>0</v>
      </c>
      <c r="J100" s="252">
        <v>150000</v>
      </c>
      <c r="K100" s="252">
        <v>150000</v>
      </c>
      <c r="L100" s="252">
        <v>150000</v>
      </c>
    </row>
    <row r="101" spans="1:12" ht="34.799999999999997" customHeight="1" x14ac:dyDescent="0.3">
      <c r="A101" s="1"/>
      <c r="B101" s="236"/>
      <c r="C101" s="222">
        <v>5701</v>
      </c>
      <c r="D101" s="199" t="s">
        <v>133</v>
      </c>
      <c r="E101" s="244" t="s">
        <v>3</v>
      </c>
      <c r="F101" s="243" t="s">
        <v>835</v>
      </c>
      <c r="G101" s="245" t="s">
        <v>260</v>
      </c>
      <c r="H101" s="252">
        <v>517915.44999999995</v>
      </c>
      <c r="I101" s="252">
        <v>467216.86</v>
      </c>
      <c r="J101" s="252">
        <v>200000</v>
      </c>
      <c r="K101" s="252">
        <v>0</v>
      </c>
      <c r="L101" s="252">
        <v>0</v>
      </c>
    </row>
    <row r="102" spans="1:12" ht="34.799999999999997" customHeight="1" x14ac:dyDescent="0.3">
      <c r="A102" s="1"/>
      <c r="B102" s="238"/>
      <c r="C102" s="222">
        <v>4542</v>
      </c>
      <c r="D102" s="199" t="s">
        <v>175</v>
      </c>
      <c r="E102" s="244" t="s">
        <v>2</v>
      </c>
      <c r="F102" s="243" t="s">
        <v>858</v>
      </c>
      <c r="G102" s="245" t="s">
        <v>251</v>
      </c>
      <c r="H102" s="252">
        <v>847814.68000000098</v>
      </c>
      <c r="I102" s="252">
        <v>800000</v>
      </c>
      <c r="J102" s="252">
        <v>240355</v>
      </c>
      <c r="K102" s="252">
        <v>0</v>
      </c>
      <c r="L102" s="252">
        <v>0</v>
      </c>
    </row>
    <row r="103" spans="1:12" ht="34.799999999999997" customHeight="1" x14ac:dyDescent="0.3">
      <c r="A103" s="1"/>
      <c r="B103" s="236"/>
      <c r="C103" s="222">
        <v>9111</v>
      </c>
      <c r="D103" s="199" t="s">
        <v>171</v>
      </c>
      <c r="E103" s="244" t="s">
        <v>130</v>
      </c>
      <c r="F103" s="243" t="s">
        <v>134</v>
      </c>
      <c r="G103" s="245" t="s">
        <v>252</v>
      </c>
      <c r="H103" s="252">
        <v>0</v>
      </c>
      <c r="I103" s="252">
        <v>0</v>
      </c>
      <c r="J103" s="252">
        <v>62783.14</v>
      </c>
      <c r="K103" s="252">
        <v>0</v>
      </c>
      <c r="L103" s="252">
        <v>0</v>
      </c>
    </row>
    <row r="104" spans="1:12" ht="34.799999999999997" customHeight="1" x14ac:dyDescent="0.3">
      <c r="A104" s="1"/>
      <c r="B104" s="238"/>
      <c r="C104" s="222">
        <v>5698</v>
      </c>
      <c r="D104" s="199" t="s">
        <v>147</v>
      </c>
      <c r="E104" s="244" t="s">
        <v>5</v>
      </c>
      <c r="F104" s="243" t="s">
        <v>146</v>
      </c>
      <c r="G104" s="245" t="s">
        <v>260</v>
      </c>
      <c r="H104" s="252">
        <v>2200000</v>
      </c>
      <c r="I104" s="252">
        <v>908913.79334516998</v>
      </c>
      <c r="J104" s="252">
        <v>471864</v>
      </c>
      <c r="K104" s="252">
        <v>907390</v>
      </c>
      <c r="L104" s="252">
        <v>97306.603327416</v>
      </c>
    </row>
    <row r="105" spans="1:12" s="4" customFormat="1" ht="34.799999999999997" customHeight="1" x14ac:dyDescent="0.3">
      <c r="A105" s="1"/>
      <c r="B105" s="238"/>
      <c r="C105" s="223">
        <v>9231</v>
      </c>
      <c r="D105" s="199" t="s">
        <v>176</v>
      </c>
      <c r="E105" s="244" t="s">
        <v>130</v>
      </c>
      <c r="F105" s="243" t="s">
        <v>221</v>
      </c>
      <c r="G105" s="245" t="s">
        <v>252</v>
      </c>
      <c r="H105" s="252">
        <v>3470</v>
      </c>
      <c r="I105" s="252">
        <v>31071.27</v>
      </c>
      <c r="J105" s="252">
        <v>17860.59</v>
      </c>
      <c r="K105" s="252">
        <v>25251.73</v>
      </c>
      <c r="L105" s="252">
        <v>26274.19</v>
      </c>
    </row>
    <row r="106" spans="1:12" s="4" customFormat="1" ht="34.799999999999997" customHeight="1" x14ac:dyDescent="0.3">
      <c r="A106" s="1"/>
      <c r="B106" s="236"/>
      <c r="C106" s="223">
        <v>9276</v>
      </c>
      <c r="D106" s="199" t="s">
        <v>650</v>
      </c>
      <c r="E106" s="244" t="s">
        <v>130</v>
      </c>
      <c r="F106" s="243" t="s">
        <v>221</v>
      </c>
      <c r="G106" s="245" t="s">
        <v>252</v>
      </c>
      <c r="H106" s="252">
        <v>224251</v>
      </c>
      <c r="I106" s="252">
        <v>386460.7</v>
      </c>
      <c r="J106" s="252">
        <v>264891.87</v>
      </c>
      <c r="K106" s="252">
        <v>482324.92</v>
      </c>
      <c r="L106" s="252">
        <v>234868.28000000003</v>
      </c>
    </row>
    <row r="107" spans="1:12" s="4" customFormat="1" ht="34.799999999999997" customHeight="1" x14ac:dyDescent="0.3">
      <c r="A107" s="1"/>
      <c r="B107" s="238"/>
      <c r="C107" s="223">
        <v>9278</v>
      </c>
      <c r="D107" s="199" t="s">
        <v>179</v>
      </c>
      <c r="E107" s="244" t="s">
        <v>130</v>
      </c>
      <c r="F107" s="243" t="s">
        <v>972</v>
      </c>
      <c r="G107" s="245" t="s">
        <v>252</v>
      </c>
      <c r="H107" s="252">
        <v>1500</v>
      </c>
      <c r="I107" s="252">
        <v>0</v>
      </c>
      <c r="J107" s="252">
        <v>0</v>
      </c>
      <c r="K107" s="252">
        <v>0</v>
      </c>
      <c r="L107" s="252">
        <v>0</v>
      </c>
    </row>
    <row r="108" spans="1:12" s="4" customFormat="1" ht="34.799999999999997" customHeight="1" x14ac:dyDescent="0.3">
      <c r="A108" s="1"/>
      <c r="B108" s="236"/>
      <c r="C108" s="230">
        <v>9282</v>
      </c>
      <c r="D108" s="199" t="s">
        <v>885</v>
      </c>
      <c r="E108" s="244" t="s">
        <v>130</v>
      </c>
      <c r="F108" s="243" t="s">
        <v>221</v>
      </c>
      <c r="G108" s="245" t="s">
        <v>252</v>
      </c>
      <c r="H108" s="252">
        <v>501613</v>
      </c>
      <c r="I108" s="252">
        <v>270799.94</v>
      </c>
      <c r="J108" s="252">
        <v>77644.94</v>
      </c>
      <c r="K108" s="252">
        <v>116192.99</v>
      </c>
      <c r="L108" s="252">
        <v>121564.88</v>
      </c>
    </row>
    <row r="109" spans="1:12" s="4" customFormat="1" ht="34.799999999999997" customHeight="1" x14ac:dyDescent="0.3">
      <c r="A109" s="1"/>
      <c r="B109" s="238"/>
      <c r="C109" s="224">
        <v>9186</v>
      </c>
      <c r="D109" s="199" t="s">
        <v>258</v>
      </c>
      <c r="E109" s="244" t="s">
        <v>3</v>
      </c>
      <c r="F109" s="243" t="s">
        <v>821</v>
      </c>
      <c r="G109" s="245" t="s">
        <v>256</v>
      </c>
      <c r="H109" s="252">
        <v>1979.070000000007</v>
      </c>
      <c r="I109" s="252">
        <v>0</v>
      </c>
      <c r="J109" s="252">
        <v>0</v>
      </c>
      <c r="K109" s="252">
        <v>0</v>
      </c>
      <c r="L109" s="252">
        <v>0</v>
      </c>
    </row>
    <row r="110" spans="1:12" s="4" customFormat="1" ht="34.799999999999997" customHeight="1" x14ac:dyDescent="0.3">
      <c r="A110" s="1"/>
      <c r="B110" s="238"/>
      <c r="C110" s="223" t="s">
        <v>183</v>
      </c>
      <c r="D110" s="199" t="s">
        <v>177</v>
      </c>
      <c r="E110" s="244" t="s">
        <v>3</v>
      </c>
      <c r="F110" s="243" t="s">
        <v>221</v>
      </c>
      <c r="G110" s="245" t="s">
        <v>252</v>
      </c>
      <c r="H110" s="252">
        <v>38876.239999999998</v>
      </c>
      <c r="I110" s="252">
        <v>61994</v>
      </c>
      <c r="J110" s="252">
        <v>68226.17</v>
      </c>
      <c r="K110" s="252">
        <v>79192.149999999994</v>
      </c>
      <c r="L110" s="252">
        <v>80952.92</v>
      </c>
    </row>
    <row r="111" spans="1:12" s="4" customFormat="1" ht="34.799999999999997" customHeight="1" x14ac:dyDescent="0.3">
      <c r="A111" s="1"/>
      <c r="B111" s="239"/>
      <c r="C111" s="224">
        <v>9403</v>
      </c>
      <c r="D111" s="199" t="s">
        <v>886</v>
      </c>
      <c r="E111" s="244" t="s">
        <v>3</v>
      </c>
      <c r="F111" s="243" t="s">
        <v>221</v>
      </c>
      <c r="G111" s="245" t="s">
        <v>252</v>
      </c>
      <c r="H111" s="252">
        <v>19459</v>
      </c>
      <c r="I111" s="252">
        <v>0</v>
      </c>
      <c r="J111" s="252">
        <v>0</v>
      </c>
      <c r="K111" s="252">
        <v>0</v>
      </c>
      <c r="L111" s="252">
        <v>0</v>
      </c>
    </row>
    <row r="112" spans="1:12" s="4" customFormat="1" ht="34.799999999999997" customHeight="1" x14ac:dyDescent="0.3">
      <c r="A112" s="1"/>
      <c r="B112" s="238"/>
      <c r="C112" s="223">
        <v>9308</v>
      </c>
      <c r="D112" s="199" t="s">
        <v>181</v>
      </c>
      <c r="E112" s="244" t="s">
        <v>5</v>
      </c>
      <c r="F112" s="243" t="s">
        <v>221</v>
      </c>
      <c r="G112" s="245" t="s">
        <v>259</v>
      </c>
      <c r="H112" s="252">
        <v>280000</v>
      </c>
      <c r="I112" s="252">
        <v>161432</v>
      </c>
      <c r="J112" s="252">
        <v>161909</v>
      </c>
      <c r="K112" s="252">
        <v>175007.52</v>
      </c>
      <c r="L112" s="252">
        <v>177110.75</v>
      </c>
    </row>
    <row r="113" spans="1:12" s="4" customFormat="1" ht="34.799999999999997" customHeight="1" x14ac:dyDescent="0.3">
      <c r="A113" s="1"/>
      <c r="B113" s="238"/>
      <c r="C113" s="223" t="s">
        <v>182</v>
      </c>
      <c r="D113" s="199" t="s">
        <v>184</v>
      </c>
      <c r="E113" s="244" t="s">
        <v>3</v>
      </c>
      <c r="F113" s="243" t="s">
        <v>221</v>
      </c>
      <c r="G113" s="245" t="s">
        <v>253</v>
      </c>
      <c r="H113" s="252">
        <v>229353.43</v>
      </c>
      <c r="I113" s="252">
        <v>139920.31</v>
      </c>
      <c r="J113" s="252">
        <v>140480.79</v>
      </c>
      <c r="K113" s="252">
        <v>155891.19</v>
      </c>
      <c r="L113" s="252">
        <v>158365.59</v>
      </c>
    </row>
    <row r="114" spans="1:12" s="4" customFormat="1" ht="34.799999999999997" customHeight="1" x14ac:dyDescent="0.3">
      <c r="A114" s="1"/>
      <c r="B114" s="238"/>
      <c r="C114" s="222">
        <v>9304</v>
      </c>
      <c r="D114" s="199" t="s">
        <v>185</v>
      </c>
      <c r="E114" s="244" t="s">
        <v>3</v>
      </c>
      <c r="F114" s="243" t="s">
        <v>845</v>
      </c>
      <c r="G114" s="245" t="s">
        <v>253</v>
      </c>
      <c r="H114" s="252">
        <v>200000</v>
      </c>
      <c r="I114" s="252">
        <v>0</v>
      </c>
      <c r="J114" s="252">
        <v>0</v>
      </c>
      <c r="K114" s="252">
        <v>0</v>
      </c>
      <c r="L114" s="252">
        <v>0</v>
      </c>
    </row>
    <row r="115" spans="1:12" s="4" customFormat="1" ht="34.799999999999997" customHeight="1" x14ac:dyDescent="0.3">
      <c r="A115" s="1"/>
      <c r="B115" s="238"/>
      <c r="C115" s="223">
        <v>9305</v>
      </c>
      <c r="D115" s="199" t="s">
        <v>186</v>
      </c>
      <c r="E115" s="244" t="s">
        <v>3</v>
      </c>
      <c r="F115" s="243" t="s">
        <v>846</v>
      </c>
      <c r="G115" s="245" t="s">
        <v>253</v>
      </c>
      <c r="H115" s="252">
        <v>27591</v>
      </c>
      <c r="I115" s="252">
        <v>0</v>
      </c>
      <c r="J115" s="252">
        <v>0</v>
      </c>
      <c r="K115" s="252">
        <v>0</v>
      </c>
      <c r="L115" s="252">
        <v>0</v>
      </c>
    </row>
    <row r="116" spans="1:12" s="4" customFormat="1" ht="34.799999999999997" customHeight="1" x14ac:dyDescent="0.3">
      <c r="A116" s="1"/>
      <c r="B116" s="240"/>
      <c r="C116" s="222">
        <v>9248</v>
      </c>
      <c r="D116" s="199" t="s">
        <v>188</v>
      </c>
      <c r="E116" s="244" t="s">
        <v>2</v>
      </c>
      <c r="F116" s="243" t="s">
        <v>983</v>
      </c>
      <c r="G116" s="245" t="s">
        <v>254</v>
      </c>
      <c r="H116" s="252">
        <v>35419.950000000012</v>
      </c>
      <c r="I116" s="252">
        <v>0</v>
      </c>
      <c r="J116" s="252">
        <v>0</v>
      </c>
      <c r="K116" s="252">
        <v>0</v>
      </c>
      <c r="L116" s="252">
        <v>0</v>
      </c>
    </row>
    <row r="117" spans="1:12" s="4" customFormat="1" ht="34.799999999999997" customHeight="1" x14ac:dyDescent="0.3">
      <c r="A117" s="1"/>
      <c r="B117" s="238"/>
      <c r="C117" s="222">
        <v>9253</v>
      </c>
      <c r="D117" s="199" t="s">
        <v>189</v>
      </c>
      <c r="E117" s="244" t="s">
        <v>2</v>
      </c>
      <c r="F117" s="243" t="s">
        <v>984</v>
      </c>
      <c r="G117" s="245" t="s">
        <v>251</v>
      </c>
      <c r="H117" s="252">
        <v>300000</v>
      </c>
      <c r="I117" s="252">
        <v>50000</v>
      </c>
      <c r="J117" s="252">
        <v>0</v>
      </c>
      <c r="K117" s="252">
        <v>0</v>
      </c>
      <c r="L117" s="252">
        <v>0</v>
      </c>
    </row>
    <row r="118" spans="1:12" s="4" customFormat="1" ht="34.799999999999997" customHeight="1" x14ac:dyDescent="0.3">
      <c r="A118" s="1"/>
      <c r="B118" s="238"/>
      <c r="C118" s="222">
        <v>9255</v>
      </c>
      <c r="D118" s="199" t="s">
        <v>190</v>
      </c>
      <c r="E118" s="244" t="s">
        <v>2</v>
      </c>
      <c r="F118" s="243" t="s">
        <v>103</v>
      </c>
      <c r="G118" s="245" t="s">
        <v>254</v>
      </c>
      <c r="H118" s="252">
        <v>250000</v>
      </c>
      <c r="I118" s="252">
        <v>50000</v>
      </c>
      <c r="J118" s="252">
        <v>0</v>
      </c>
      <c r="K118" s="252">
        <v>0</v>
      </c>
      <c r="L118" s="252">
        <v>0</v>
      </c>
    </row>
    <row r="119" spans="1:12" s="4" customFormat="1" ht="34.799999999999997" customHeight="1" x14ac:dyDescent="0.3">
      <c r="A119" s="1"/>
      <c r="B119" s="238"/>
      <c r="C119" s="222">
        <v>9256</v>
      </c>
      <c r="D119" s="199" t="s">
        <v>191</v>
      </c>
      <c r="E119" s="244" t="s">
        <v>2</v>
      </c>
      <c r="F119" s="243" t="s">
        <v>35</v>
      </c>
      <c r="G119" s="245" t="s">
        <v>254</v>
      </c>
      <c r="H119" s="252">
        <v>79757.800000000017</v>
      </c>
      <c r="I119" s="252">
        <v>0</v>
      </c>
      <c r="J119" s="252">
        <v>0</v>
      </c>
      <c r="K119" s="252">
        <v>0</v>
      </c>
      <c r="L119" s="252">
        <v>0</v>
      </c>
    </row>
    <row r="120" spans="1:12" s="4" customFormat="1" ht="34.799999999999997" customHeight="1" x14ac:dyDescent="0.3">
      <c r="A120" s="1"/>
      <c r="B120" s="236"/>
      <c r="C120" s="222">
        <v>9257</v>
      </c>
      <c r="D120" s="199" t="s">
        <v>192</v>
      </c>
      <c r="E120" s="244" t="s">
        <v>2</v>
      </c>
      <c r="F120" s="243" t="s">
        <v>12</v>
      </c>
      <c r="G120" s="245" t="s">
        <v>254</v>
      </c>
      <c r="H120" s="252">
        <v>200000</v>
      </c>
      <c r="I120" s="252">
        <v>50000</v>
      </c>
      <c r="J120" s="252">
        <v>100000</v>
      </c>
      <c r="K120" s="252">
        <v>0</v>
      </c>
      <c r="L120" s="252">
        <v>0</v>
      </c>
    </row>
    <row r="121" spans="1:12" s="4" customFormat="1" ht="34.799999999999997" customHeight="1" x14ac:dyDescent="0.3">
      <c r="A121" s="1"/>
      <c r="B121" s="236"/>
      <c r="C121" s="222">
        <v>9259</v>
      </c>
      <c r="D121" s="199" t="s">
        <v>193</v>
      </c>
      <c r="E121" s="244" t="s">
        <v>2</v>
      </c>
      <c r="F121" s="243" t="s">
        <v>35</v>
      </c>
      <c r="G121" s="245" t="s">
        <v>251</v>
      </c>
      <c r="H121" s="252">
        <v>23509</v>
      </c>
      <c r="I121" s="252">
        <v>30000</v>
      </c>
      <c r="J121" s="252">
        <v>300000</v>
      </c>
      <c r="K121" s="252">
        <v>230000</v>
      </c>
      <c r="L121" s="252">
        <v>0</v>
      </c>
    </row>
    <row r="122" spans="1:12" s="4" customFormat="1" ht="34.799999999999997" customHeight="1" x14ac:dyDescent="0.3">
      <c r="A122" s="1"/>
      <c r="B122" s="238"/>
      <c r="C122" s="222" t="s">
        <v>194</v>
      </c>
      <c r="D122" s="201" t="s">
        <v>225</v>
      </c>
      <c r="E122" s="244" t="s">
        <v>2</v>
      </c>
      <c r="F122" s="243" t="s">
        <v>40</v>
      </c>
      <c r="G122" s="245" t="s">
        <v>252</v>
      </c>
      <c r="H122" s="252">
        <v>16478.600000000006</v>
      </c>
      <c r="I122" s="252">
        <v>130000</v>
      </c>
      <c r="J122" s="252">
        <v>0</v>
      </c>
      <c r="K122" s="252">
        <v>0</v>
      </c>
      <c r="L122" s="252">
        <v>0</v>
      </c>
    </row>
    <row r="123" spans="1:12" s="4" customFormat="1" ht="34.799999999999997" customHeight="1" x14ac:dyDescent="0.3">
      <c r="A123" s="1"/>
      <c r="B123" s="236"/>
      <c r="C123" s="222" t="s">
        <v>195</v>
      </c>
      <c r="D123" s="199" t="s">
        <v>203</v>
      </c>
      <c r="E123" s="244" t="s">
        <v>2</v>
      </c>
      <c r="F123" s="243" t="s">
        <v>69</v>
      </c>
      <c r="G123" s="245" t="s">
        <v>254</v>
      </c>
      <c r="H123" s="252">
        <v>37220.98000000001</v>
      </c>
      <c r="I123" s="252">
        <v>0</v>
      </c>
      <c r="J123" s="252">
        <v>0</v>
      </c>
      <c r="K123" s="252">
        <v>0</v>
      </c>
      <c r="L123" s="252">
        <v>0</v>
      </c>
    </row>
    <row r="124" spans="1:12" s="4" customFormat="1" ht="34.799999999999997" customHeight="1" x14ac:dyDescent="0.3">
      <c r="A124" s="1"/>
      <c r="B124" s="238"/>
      <c r="C124" s="222" t="s">
        <v>196</v>
      </c>
      <c r="D124" s="199" t="s">
        <v>204</v>
      </c>
      <c r="E124" s="244" t="s">
        <v>2</v>
      </c>
      <c r="F124" s="243" t="s">
        <v>18</v>
      </c>
      <c r="G124" s="245" t="s">
        <v>254</v>
      </c>
      <c r="H124" s="252">
        <v>0</v>
      </c>
      <c r="I124" s="252">
        <v>0</v>
      </c>
      <c r="J124" s="252">
        <v>317070</v>
      </c>
      <c r="K124" s="252">
        <v>0</v>
      </c>
      <c r="L124" s="252">
        <v>0</v>
      </c>
    </row>
    <row r="125" spans="1:12" s="4" customFormat="1" ht="34.799999999999997" customHeight="1" x14ac:dyDescent="0.3">
      <c r="A125" s="1"/>
      <c r="B125" s="238"/>
      <c r="C125" s="222" t="s">
        <v>197</v>
      </c>
      <c r="D125" s="199" t="s">
        <v>205</v>
      </c>
      <c r="E125" s="244" t="s">
        <v>2</v>
      </c>
      <c r="F125" s="243" t="s">
        <v>56</v>
      </c>
      <c r="G125" s="245" t="s">
        <v>254</v>
      </c>
      <c r="H125" s="252">
        <v>1097</v>
      </c>
      <c r="I125" s="252">
        <v>0</v>
      </c>
      <c r="J125" s="252">
        <v>0</v>
      </c>
      <c r="K125" s="252">
        <v>0</v>
      </c>
      <c r="L125" s="252">
        <v>0</v>
      </c>
    </row>
    <row r="126" spans="1:12" s="4" customFormat="1" ht="34.799999999999997" customHeight="1" x14ac:dyDescent="0.3">
      <c r="A126" s="1"/>
      <c r="B126" s="238"/>
      <c r="C126" s="222" t="s">
        <v>198</v>
      </c>
      <c r="D126" s="199" t="s">
        <v>206</v>
      </c>
      <c r="E126" s="244" t="s">
        <v>2</v>
      </c>
      <c r="F126" s="243" t="s">
        <v>107</v>
      </c>
      <c r="G126" s="245" t="s">
        <v>252</v>
      </c>
      <c r="H126" s="252">
        <v>0</v>
      </c>
      <c r="I126" s="252">
        <v>0</v>
      </c>
      <c r="J126" s="252">
        <v>98621</v>
      </c>
      <c r="K126" s="252">
        <v>100000</v>
      </c>
      <c r="L126" s="252">
        <v>0</v>
      </c>
    </row>
    <row r="127" spans="1:12" s="4" customFormat="1" ht="34.799999999999997" customHeight="1" x14ac:dyDescent="0.3">
      <c r="A127" s="1"/>
      <c r="B127" s="238"/>
      <c r="C127" s="222" t="s">
        <v>227</v>
      </c>
      <c r="D127" s="201" t="s">
        <v>633</v>
      </c>
      <c r="E127" s="244" t="s">
        <v>2</v>
      </c>
      <c r="F127" s="243" t="s">
        <v>311</v>
      </c>
      <c r="G127" s="245" t="s">
        <v>251</v>
      </c>
      <c r="H127" s="252">
        <v>1200000</v>
      </c>
      <c r="I127" s="252">
        <v>1571405.44</v>
      </c>
      <c r="J127" s="252">
        <v>1800000</v>
      </c>
      <c r="K127" s="252">
        <v>1000000</v>
      </c>
      <c r="L127" s="252">
        <v>800440</v>
      </c>
    </row>
    <row r="128" spans="1:12" s="4" customFormat="1" ht="34.799999999999997" customHeight="1" x14ac:dyDescent="0.3">
      <c r="A128" s="1"/>
      <c r="B128" s="238"/>
      <c r="C128" s="222" t="s">
        <v>199</v>
      </c>
      <c r="D128" s="199" t="s">
        <v>207</v>
      </c>
      <c r="E128" s="244" t="s">
        <v>2</v>
      </c>
      <c r="F128" s="243" t="s">
        <v>986</v>
      </c>
      <c r="G128" s="245" t="s">
        <v>254</v>
      </c>
      <c r="H128" s="252">
        <v>329577</v>
      </c>
      <c r="I128" s="252">
        <v>57339</v>
      </c>
      <c r="J128" s="252">
        <v>100000</v>
      </c>
      <c r="K128" s="252">
        <v>100000</v>
      </c>
      <c r="L128" s="252">
        <v>0</v>
      </c>
    </row>
    <row r="129" spans="1:12" s="4" customFormat="1" ht="34.799999999999997" customHeight="1" x14ac:dyDescent="0.3">
      <c r="A129" s="1"/>
      <c r="B129" s="238"/>
      <c r="C129" s="222" t="s">
        <v>200</v>
      </c>
      <c r="D129" s="199" t="s">
        <v>208</v>
      </c>
      <c r="E129" s="244" t="s">
        <v>2</v>
      </c>
      <c r="F129" s="243" t="s">
        <v>101</v>
      </c>
      <c r="G129" s="245" t="s">
        <v>251</v>
      </c>
      <c r="H129" s="252">
        <v>233384.75</v>
      </c>
      <c r="I129" s="252">
        <v>246837.46000000002</v>
      </c>
      <c r="J129" s="252">
        <v>200000</v>
      </c>
      <c r="K129" s="252">
        <v>150000</v>
      </c>
      <c r="L129" s="252">
        <v>0</v>
      </c>
    </row>
    <row r="130" spans="1:12" s="4" customFormat="1" ht="34.799999999999997" customHeight="1" x14ac:dyDescent="0.3">
      <c r="A130" s="1"/>
      <c r="B130" s="238"/>
      <c r="C130" s="222" t="s">
        <v>201</v>
      </c>
      <c r="D130" s="199" t="s">
        <v>209</v>
      </c>
      <c r="E130" s="244" t="s">
        <v>2</v>
      </c>
      <c r="F130" s="243" t="s">
        <v>18</v>
      </c>
      <c r="G130" s="245" t="s">
        <v>251</v>
      </c>
      <c r="H130" s="252">
        <v>0</v>
      </c>
      <c r="I130" s="252">
        <v>0</v>
      </c>
      <c r="J130" s="252">
        <v>0</v>
      </c>
      <c r="K130" s="252">
        <v>349344.96</v>
      </c>
      <c r="L130" s="252">
        <v>500000</v>
      </c>
    </row>
    <row r="131" spans="1:12" s="4" customFormat="1" ht="34.799999999999997" customHeight="1" x14ac:dyDescent="0.3">
      <c r="A131" s="1"/>
      <c r="B131" s="238"/>
      <c r="C131" s="222" t="s">
        <v>202</v>
      </c>
      <c r="D131" s="199" t="s">
        <v>210</v>
      </c>
      <c r="E131" s="244" t="s">
        <v>2</v>
      </c>
      <c r="F131" s="243" t="s">
        <v>987</v>
      </c>
      <c r="G131" s="245" t="s">
        <v>254</v>
      </c>
      <c r="H131" s="252">
        <v>5000</v>
      </c>
      <c r="I131" s="252">
        <v>0</v>
      </c>
      <c r="J131" s="252">
        <v>0</v>
      </c>
      <c r="K131" s="252">
        <v>0</v>
      </c>
      <c r="L131" s="252">
        <v>0</v>
      </c>
    </row>
    <row r="132" spans="1:12" s="4" customFormat="1" ht="34.799999999999997" customHeight="1" x14ac:dyDescent="0.3">
      <c r="A132" s="1"/>
      <c r="B132" s="238"/>
      <c r="C132" s="222">
        <v>9292</v>
      </c>
      <c r="D132" s="199" t="s">
        <v>887</v>
      </c>
      <c r="E132" s="244" t="s">
        <v>3</v>
      </c>
      <c r="F132" s="243" t="s">
        <v>830</v>
      </c>
      <c r="G132" s="245" t="s">
        <v>253</v>
      </c>
      <c r="H132" s="252">
        <v>0</v>
      </c>
      <c r="I132" s="252">
        <v>0</v>
      </c>
      <c r="J132" s="252">
        <v>334700</v>
      </c>
      <c r="K132" s="252">
        <v>250000</v>
      </c>
      <c r="L132" s="252">
        <v>300000</v>
      </c>
    </row>
    <row r="133" spans="1:12" s="4" customFormat="1" ht="34.799999999999997" customHeight="1" x14ac:dyDescent="0.3">
      <c r="A133" s="1"/>
      <c r="B133" s="238"/>
      <c r="C133" s="222">
        <v>9294</v>
      </c>
      <c r="D133" s="199" t="s">
        <v>212</v>
      </c>
      <c r="E133" s="244" t="s">
        <v>3</v>
      </c>
      <c r="F133" s="243" t="s">
        <v>828</v>
      </c>
      <c r="G133" s="245" t="s">
        <v>253</v>
      </c>
      <c r="H133" s="252">
        <v>16000</v>
      </c>
      <c r="I133" s="252">
        <v>16331</v>
      </c>
      <c r="J133" s="252">
        <v>100000</v>
      </c>
      <c r="K133" s="252">
        <v>200000</v>
      </c>
      <c r="L133" s="252">
        <v>0</v>
      </c>
    </row>
    <row r="134" spans="1:12" s="4" customFormat="1" ht="34.799999999999997" customHeight="1" x14ac:dyDescent="0.3">
      <c r="A134" s="1"/>
      <c r="B134" s="238"/>
      <c r="C134" s="222">
        <v>9264</v>
      </c>
      <c r="D134" s="199" t="s">
        <v>213</v>
      </c>
      <c r="E134" s="244" t="s">
        <v>5</v>
      </c>
      <c r="F134" s="243" t="s">
        <v>30</v>
      </c>
      <c r="G134" s="245" t="s">
        <v>259</v>
      </c>
      <c r="H134" s="252">
        <v>0</v>
      </c>
      <c r="I134" s="252">
        <v>0</v>
      </c>
      <c r="J134" s="252">
        <v>30000</v>
      </c>
      <c r="K134" s="252">
        <v>33734</v>
      </c>
      <c r="L134" s="252">
        <v>100000</v>
      </c>
    </row>
    <row r="135" spans="1:12" s="4" customFormat="1" ht="34.799999999999997" customHeight="1" x14ac:dyDescent="0.3">
      <c r="A135" s="1"/>
      <c r="B135" s="238"/>
      <c r="C135" s="222">
        <v>9265</v>
      </c>
      <c r="D135" s="199" t="s">
        <v>214</v>
      </c>
      <c r="E135" s="244" t="s">
        <v>5</v>
      </c>
      <c r="F135" s="243" t="s">
        <v>51</v>
      </c>
      <c r="G135" s="245" t="s">
        <v>259</v>
      </c>
      <c r="H135" s="252">
        <v>180000</v>
      </c>
      <c r="I135" s="252">
        <v>24852</v>
      </c>
      <c r="J135" s="252">
        <v>0</v>
      </c>
      <c r="K135" s="252">
        <v>0</v>
      </c>
      <c r="L135" s="252">
        <v>0</v>
      </c>
    </row>
    <row r="136" spans="1:12" s="4" customFormat="1" ht="34.799999999999997" customHeight="1" x14ac:dyDescent="0.3">
      <c r="A136" s="1"/>
      <c r="B136" s="238"/>
      <c r="C136" s="222">
        <v>9266</v>
      </c>
      <c r="D136" s="199" t="s">
        <v>215</v>
      </c>
      <c r="E136" s="244" t="s">
        <v>5</v>
      </c>
      <c r="F136" s="243" t="s">
        <v>24</v>
      </c>
      <c r="G136" s="245" t="s">
        <v>259</v>
      </c>
      <c r="H136" s="252">
        <v>50000</v>
      </c>
      <c r="I136" s="252">
        <v>37233</v>
      </c>
      <c r="J136" s="252">
        <v>0</v>
      </c>
      <c r="K136" s="252">
        <v>0</v>
      </c>
      <c r="L136" s="252">
        <v>0</v>
      </c>
    </row>
    <row r="137" spans="1:12" s="4" customFormat="1" ht="34.799999999999997" customHeight="1" x14ac:dyDescent="0.3">
      <c r="A137" s="1"/>
      <c r="B137" s="238"/>
      <c r="C137" s="222">
        <v>9267</v>
      </c>
      <c r="D137" s="199" t="s">
        <v>216</v>
      </c>
      <c r="E137" s="244" t="s">
        <v>5</v>
      </c>
      <c r="F137" s="243" t="s">
        <v>94</v>
      </c>
      <c r="G137" s="245" t="s">
        <v>259</v>
      </c>
      <c r="H137" s="252">
        <v>0</v>
      </c>
      <c r="I137" s="252">
        <v>0</v>
      </c>
      <c r="J137" s="252">
        <v>232500</v>
      </c>
      <c r="K137" s="252">
        <v>121516</v>
      </c>
      <c r="L137" s="252">
        <v>0</v>
      </c>
    </row>
    <row r="138" spans="1:12" s="4" customFormat="1" ht="34.799999999999997" customHeight="1" x14ac:dyDescent="0.3">
      <c r="A138" s="1"/>
      <c r="B138" s="238"/>
      <c r="C138" s="222">
        <v>9269</v>
      </c>
      <c r="D138" s="199" t="s">
        <v>217</v>
      </c>
      <c r="E138" s="244" t="s">
        <v>5</v>
      </c>
      <c r="F138" s="243" t="s">
        <v>16</v>
      </c>
      <c r="G138" s="245" t="s">
        <v>259</v>
      </c>
      <c r="H138" s="252">
        <v>150000</v>
      </c>
      <c r="I138" s="252">
        <v>542354</v>
      </c>
      <c r="J138" s="252">
        <v>0</v>
      </c>
      <c r="K138" s="252">
        <v>0</v>
      </c>
      <c r="L138" s="252">
        <v>0</v>
      </c>
    </row>
    <row r="139" spans="1:12" s="4" customFormat="1" ht="34.799999999999997" customHeight="1" x14ac:dyDescent="0.3">
      <c r="A139" s="1"/>
      <c r="B139" s="238"/>
      <c r="C139" s="222">
        <v>9271</v>
      </c>
      <c r="D139" s="199" t="s">
        <v>218</v>
      </c>
      <c r="E139" s="244" t="s">
        <v>5</v>
      </c>
      <c r="F139" s="243" t="s">
        <v>16</v>
      </c>
      <c r="G139" s="245" t="s">
        <v>259</v>
      </c>
      <c r="H139" s="252">
        <v>0</v>
      </c>
      <c r="I139" s="252">
        <v>0</v>
      </c>
      <c r="J139" s="252">
        <v>10000</v>
      </c>
      <c r="K139" s="252">
        <v>200000</v>
      </c>
      <c r="L139" s="252">
        <v>240000</v>
      </c>
    </row>
    <row r="140" spans="1:12" s="4" customFormat="1" ht="34.799999999999997" customHeight="1" x14ac:dyDescent="0.3">
      <c r="A140" s="1"/>
      <c r="B140" s="238"/>
      <c r="C140" s="222">
        <v>9272</v>
      </c>
      <c r="D140" s="199" t="s">
        <v>219</v>
      </c>
      <c r="E140" s="244" t="s">
        <v>5</v>
      </c>
      <c r="F140" s="243" t="s">
        <v>23</v>
      </c>
      <c r="G140" s="245" t="s">
        <v>259</v>
      </c>
      <c r="H140" s="252">
        <v>0</v>
      </c>
      <c r="I140" s="252">
        <v>0</v>
      </c>
      <c r="J140" s="252">
        <v>265000</v>
      </c>
      <c r="K140" s="252">
        <v>233610</v>
      </c>
      <c r="L140" s="252">
        <v>400000</v>
      </c>
    </row>
    <row r="141" spans="1:12" s="4" customFormat="1" ht="34.799999999999997" customHeight="1" x14ac:dyDescent="0.3">
      <c r="A141" s="1"/>
      <c r="B141" s="238"/>
      <c r="C141" s="222">
        <v>9274</v>
      </c>
      <c r="D141" s="199" t="s">
        <v>220</v>
      </c>
      <c r="E141" s="244" t="s">
        <v>5</v>
      </c>
      <c r="F141" s="243" t="s">
        <v>819</v>
      </c>
      <c r="G141" s="245" t="s">
        <v>260</v>
      </c>
      <c r="H141" s="252">
        <v>0</v>
      </c>
      <c r="I141" s="252">
        <v>45733.489999999991</v>
      </c>
      <c r="J141" s="252">
        <v>166010.78000000003</v>
      </c>
      <c r="K141" s="252">
        <v>312952.94</v>
      </c>
      <c r="L141" s="252">
        <v>550000</v>
      </c>
    </row>
    <row r="142" spans="1:12" s="4" customFormat="1" ht="34.799999999999997" customHeight="1" x14ac:dyDescent="0.3">
      <c r="A142" s="1"/>
      <c r="B142" s="238"/>
      <c r="C142" s="222" t="s">
        <v>332</v>
      </c>
      <c r="D142" s="199" t="s">
        <v>888</v>
      </c>
      <c r="E142" s="244" t="s">
        <v>5</v>
      </c>
      <c r="F142" s="243" t="s">
        <v>33</v>
      </c>
      <c r="G142" s="245" t="s">
        <v>259</v>
      </c>
      <c r="H142" s="252">
        <v>5000</v>
      </c>
      <c r="I142" s="252">
        <v>0</v>
      </c>
      <c r="J142" s="252">
        <v>0</v>
      </c>
      <c r="K142" s="252">
        <v>0</v>
      </c>
      <c r="L142" s="252">
        <v>0</v>
      </c>
    </row>
    <row r="143" spans="1:12" s="4" customFormat="1" ht="34.799999999999997" customHeight="1" x14ac:dyDescent="0.3">
      <c r="A143" s="1"/>
      <c r="B143" s="238"/>
      <c r="C143" s="224">
        <v>9315</v>
      </c>
      <c r="D143" s="200" t="s">
        <v>223</v>
      </c>
      <c r="E143" s="244" t="s">
        <v>5</v>
      </c>
      <c r="F143" s="243" t="s">
        <v>97</v>
      </c>
      <c r="G143" s="245" t="s">
        <v>260</v>
      </c>
      <c r="H143" s="252">
        <v>150000</v>
      </c>
      <c r="I143" s="252">
        <v>600000</v>
      </c>
      <c r="J143" s="252">
        <v>1300000</v>
      </c>
      <c r="K143" s="252">
        <v>1000000</v>
      </c>
      <c r="L143" s="252">
        <v>1255069</v>
      </c>
    </row>
    <row r="144" spans="1:12" s="4" customFormat="1" ht="34.799999999999997" customHeight="1" x14ac:dyDescent="0.3">
      <c r="A144" s="1"/>
      <c r="B144" s="238"/>
      <c r="C144" s="231">
        <v>9318</v>
      </c>
      <c r="D144" s="200" t="s">
        <v>222</v>
      </c>
      <c r="E144" s="244" t="s">
        <v>172</v>
      </c>
      <c r="F144" s="243" t="s">
        <v>833</v>
      </c>
      <c r="G144" s="245" t="s">
        <v>256</v>
      </c>
      <c r="H144" s="252">
        <v>357316.28000000038</v>
      </c>
      <c r="I144" s="252">
        <v>92641.39</v>
      </c>
      <c r="J144" s="252">
        <v>350000</v>
      </c>
      <c r="K144" s="252">
        <v>0</v>
      </c>
      <c r="L144" s="252">
        <v>0</v>
      </c>
    </row>
    <row r="145" spans="1:12" ht="34.799999999999997" customHeight="1" x14ac:dyDescent="0.3">
      <c r="A145" s="1"/>
      <c r="B145" s="238"/>
      <c r="C145" s="224">
        <v>9319</v>
      </c>
      <c r="D145" s="200" t="s">
        <v>1458</v>
      </c>
      <c r="E145" s="244" t="s">
        <v>3</v>
      </c>
      <c r="F145" s="243" t="s">
        <v>845</v>
      </c>
      <c r="G145" s="245" t="s">
        <v>256</v>
      </c>
      <c r="H145" s="252">
        <v>4372151.1099999994</v>
      </c>
      <c r="I145" s="252">
        <v>8156935.9100000001</v>
      </c>
      <c r="J145" s="252">
        <v>13900000</v>
      </c>
      <c r="K145" s="252">
        <v>4400000</v>
      </c>
      <c r="L145" s="252">
        <v>1469848</v>
      </c>
    </row>
    <row r="146" spans="1:12" s="4" customFormat="1" ht="34.799999999999997" customHeight="1" x14ac:dyDescent="0.3">
      <c r="A146" s="1"/>
      <c r="B146" s="238"/>
      <c r="C146" s="224">
        <v>9285</v>
      </c>
      <c r="D146" s="199" t="s">
        <v>889</v>
      </c>
      <c r="E146" s="244" t="s">
        <v>3</v>
      </c>
      <c r="F146" s="243" t="s">
        <v>221</v>
      </c>
      <c r="G146" s="245" t="s">
        <v>253</v>
      </c>
      <c r="H146" s="252">
        <v>1000000</v>
      </c>
      <c r="I146" s="252">
        <v>44386</v>
      </c>
      <c r="J146" s="252">
        <v>0</v>
      </c>
      <c r="K146" s="252">
        <v>0</v>
      </c>
      <c r="L146" s="252">
        <v>130000</v>
      </c>
    </row>
    <row r="147" spans="1:12" s="4" customFormat="1" ht="34.799999999999997" customHeight="1" x14ac:dyDescent="0.3">
      <c r="A147" s="1"/>
      <c r="B147" s="238"/>
      <c r="C147" s="224">
        <v>9286</v>
      </c>
      <c r="D147" s="199" t="s">
        <v>890</v>
      </c>
      <c r="E147" s="244" t="s">
        <v>3</v>
      </c>
      <c r="F147" s="243" t="s">
        <v>221</v>
      </c>
      <c r="G147" s="245" t="s">
        <v>253</v>
      </c>
      <c r="H147" s="252">
        <v>90000</v>
      </c>
      <c r="I147" s="252">
        <v>0</v>
      </c>
      <c r="J147" s="252">
        <v>0</v>
      </c>
      <c r="K147" s="252">
        <v>0</v>
      </c>
      <c r="L147" s="252">
        <v>45544.34</v>
      </c>
    </row>
    <row r="148" spans="1:12" s="4" customFormat="1" ht="34.799999999999997" customHeight="1" x14ac:dyDescent="0.3">
      <c r="A148" s="1"/>
      <c r="B148" s="238"/>
      <c r="C148" s="224">
        <v>9287</v>
      </c>
      <c r="D148" s="199" t="s">
        <v>891</v>
      </c>
      <c r="E148" s="244" t="s">
        <v>3</v>
      </c>
      <c r="F148" s="243" t="s">
        <v>221</v>
      </c>
      <c r="G148" s="245" t="s">
        <v>253</v>
      </c>
      <c r="H148" s="252">
        <v>358000</v>
      </c>
      <c r="I148" s="252">
        <v>0</v>
      </c>
      <c r="J148" s="252">
        <v>0</v>
      </c>
      <c r="K148" s="252">
        <v>0</v>
      </c>
      <c r="L148" s="252">
        <v>50000</v>
      </c>
    </row>
    <row r="149" spans="1:12" s="4" customFormat="1" ht="34.799999999999997" customHeight="1" x14ac:dyDescent="0.3">
      <c r="A149" s="1"/>
      <c r="B149" s="238"/>
      <c r="C149" s="222" t="s">
        <v>228</v>
      </c>
      <c r="D149" s="199" t="s">
        <v>229</v>
      </c>
      <c r="E149" s="244" t="s">
        <v>2</v>
      </c>
      <c r="F149" s="243" t="s">
        <v>32</v>
      </c>
      <c r="G149" s="245" t="s">
        <v>254</v>
      </c>
      <c r="H149" s="252">
        <v>200000</v>
      </c>
      <c r="I149" s="252">
        <v>126638.35</v>
      </c>
      <c r="J149" s="252">
        <v>200000</v>
      </c>
      <c r="K149" s="252">
        <v>0</v>
      </c>
      <c r="L149" s="252">
        <v>0</v>
      </c>
    </row>
    <row r="150" spans="1:12" s="4" customFormat="1" ht="34.799999999999997" customHeight="1" x14ac:dyDescent="0.3">
      <c r="A150" s="1"/>
      <c r="B150" s="238"/>
      <c r="C150" s="222" t="s">
        <v>257</v>
      </c>
      <c r="D150" s="201" t="s">
        <v>632</v>
      </c>
      <c r="E150" s="244" t="s">
        <v>5</v>
      </c>
      <c r="F150" s="243" t="s">
        <v>221</v>
      </c>
      <c r="G150" s="245" t="s">
        <v>260</v>
      </c>
      <c r="H150" s="252">
        <v>350000</v>
      </c>
      <c r="I150" s="252">
        <v>457161</v>
      </c>
      <c r="J150" s="252">
        <v>459543</v>
      </c>
      <c r="K150" s="252">
        <v>525038</v>
      </c>
      <c r="L150" s="252">
        <v>535544</v>
      </c>
    </row>
    <row r="151" spans="1:12" s="4" customFormat="1" ht="34.799999999999997" customHeight="1" x14ac:dyDescent="0.3">
      <c r="A151" s="1"/>
      <c r="B151" s="238"/>
      <c r="C151" s="224">
        <v>9341</v>
      </c>
      <c r="D151" s="199" t="s">
        <v>230</v>
      </c>
      <c r="E151" s="244" t="s">
        <v>3</v>
      </c>
      <c r="F151" s="243" t="s">
        <v>846</v>
      </c>
      <c r="G151" s="245" t="s">
        <v>253</v>
      </c>
      <c r="H151" s="252">
        <v>10000</v>
      </c>
      <c r="I151" s="252">
        <v>14318.09</v>
      </c>
      <c r="J151" s="252">
        <v>0</v>
      </c>
      <c r="K151" s="252">
        <v>0</v>
      </c>
      <c r="L151" s="252">
        <v>0</v>
      </c>
    </row>
    <row r="152" spans="1:12" s="4" customFormat="1" ht="34.799999999999997" customHeight="1" x14ac:dyDescent="0.3">
      <c r="A152" s="1"/>
      <c r="B152" s="238"/>
      <c r="C152" s="224">
        <v>9342</v>
      </c>
      <c r="D152" s="200" t="s">
        <v>231</v>
      </c>
      <c r="E152" s="244" t="s">
        <v>3</v>
      </c>
      <c r="F152" s="243" t="s">
        <v>981</v>
      </c>
      <c r="G152" s="245" t="s">
        <v>253</v>
      </c>
      <c r="H152" s="252">
        <v>5000</v>
      </c>
      <c r="I152" s="252">
        <v>71026.78</v>
      </c>
      <c r="J152" s="252">
        <v>0</v>
      </c>
      <c r="K152" s="252">
        <v>0</v>
      </c>
      <c r="L152" s="252">
        <v>0</v>
      </c>
    </row>
    <row r="153" spans="1:12" s="4" customFormat="1" ht="34.799999999999997" customHeight="1" x14ac:dyDescent="0.3">
      <c r="A153" s="1"/>
      <c r="B153" s="238"/>
      <c r="C153" s="224">
        <v>9343</v>
      </c>
      <c r="D153" s="200" t="s">
        <v>232</v>
      </c>
      <c r="E153" s="244" t="s">
        <v>3</v>
      </c>
      <c r="F153" s="243" t="s">
        <v>978</v>
      </c>
      <c r="G153" s="245" t="s">
        <v>253</v>
      </c>
      <c r="H153" s="252">
        <v>176000</v>
      </c>
      <c r="I153" s="252">
        <v>0</v>
      </c>
      <c r="J153" s="252">
        <v>0</v>
      </c>
      <c r="K153" s="252">
        <v>0</v>
      </c>
      <c r="L153" s="252">
        <v>0</v>
      </c>
    </row>
    <row r="154" spans="1:12" s="4" customFormat="1" ht="34.799999999999997" customHeight="1" x14ac:dyDescent="0.3">
      <c r="A154" s="1"/>
      <c r="B154" s="238"/>
      <c r="C154" s="224">
        <v>9345</v>
      </c>
      <c r="D154" s="200" t="s">
        <v>233</v>
      </c>
      <c r="E154" s="244" t="s">
        <v>2</v>
      </c>
      <c r="F154" s="243" t="s">
        <v>221</v>
      </c>
      <c r="G154" s="245" t="s">
        <v>254</v>
      </c>
      <c r="H154" s="252">
        <v>230789.02</v>
      </c>
      <c r="I154" s="252">
        <v>142404.23000000001</v>
      </c>
      <c r="J154" s="252">
        <v>76119.570000000007</v>
      </c>
      <c r="K154" s="252">
        <v>0</v>
      </c>
      <c r="L154" s="252">
        <v>0</v>
      </c>
    </row>
    <row r="155" spans="1:12" s="4" customFormat="1" ht="34.799999999999997" customHeight="1" x14ac:dyDescent="0.3">
      <c r="A155" s="1"/>
      <c r="B155" s="239"/>
      <c r="C155" s="224">
        <v>9404</v>
      </c>
      <c r="D155" s="194" t="s">
        <v>892</v>
      </c>
      <c r="E155" s="244" t="s">
        <v>172</v>
      </c>
      <c r="F155" s="243" t="s">
        <v>221</v>
      </c>
      <c r="G155" s="245" t="s">
        <v>252</v>
      </c>
      <c r="H155" s="252">
        <v>24525.13</v>
      </c>
      <c r="I155" s="252">
        <v>0</v>
      </c>
      <c r="J155" s="252">
        <v>0</v>
      </c>
      <c r="K155" s="252">
        <v>0</v>
      </c>
      <c r="L155" s="252">
        <v>0</v>
      </c>
    </row>
    <row r="156" spans="1:12" s="4" customFormat="1" ht="34.799999999999997" customHeight="1" x14ac:dyDescent="0.3">
      <c r="A156" s="1"/>
      <c r="B156" s="238"/>
      <c r="C156" s="224">
        <v>9351</v>
      </c>
      <c r="D156" s="200" t="s">
        <v>657</v>
      </c>
      <c r="E156" s="244" t="s">
        <v>3</v>
      </c>
      <c r="F156" s="243" t="s">
        <v>221</v>
      </c>
      <c r="G156" s="245" t="s">
        <v>253</v>
      </c>
      <c r="H156" s="252">
        <v>0</v>
      </c>
      <c r="I156" s="252">
        <v>200000</v>
      </c>
      <c r="J156" s="252">
        <v>200000</v>
      </c>
      <c r="K156" s="252">
        <v>150000</v>
      </c>
      <c r="L156" s="252">
        <v>150000</v>
      </c>
    </row>
    <row r="157" spans="1:12" s="4" customFormat="1" ht="34.799999999999997" customHeight="1" x14ac:dyDescent="0.3">
      <c r="A157" s="1"/>
      <c r="B157" s="238"/>
      <c r="C157" s="224">
        <v>9352</v>
      </c>
      <c r="D157" s="200" t="s">
        <v>893</v>
      </c>
      <c r="E157" s="244" t="s">
        <v>2</v>
      </c>
      <c r="F157" s="243" t="s">
        <v>221</v>
      </c>
      <c r="G157" s="245" t="s">
        <v>255</v>
      </c>
      <c r="H157" s="252">
        <v>369070.99</v>
      </c>
      <c r="I157" s="252">
        <v>218459.98</v>
      </c>
      <c r="J157" s="252">
        <v>408802.97</v>
      </c>
      <c r="K157" s="252">
        <v>836828.07000000007</v>
      </c>
      <c r="L157" s="252">
        <v>687300.31</v>
      </c>
    </row>
    <row r="158" spans="1:12" s="4" customFormat="1" ht="34.799999999999997" customHeight="1" x14ac:dyDescent="0.3">
      <c r="A158" s="1"/>
      <c r="B158" s="239"/>
      <c r="C158" s="224">
        <v>9405</v>
      </c>
      <c r="D158" s="200" t="s">
        <v>894</v>
      </c>
      <c r="E158" s="244" t="s">
        <v>3</v>
      </c>
      <c r="F158" s="243" t="s">
        <v>221</v>
      </c>
      <c r="G158" s="245" t="s">
        <v>253</v>
      </c>
      <c r="H158" s="252">
        <v>50000</v>
      </c>
      <c r="I158" s="252">
        <v>336667</v>
      </c>
      <c r="J158" s="252">
        <v>200000</v>
      </c>
      <c r="K158" s="252">
        <v>1014000</v>
      </c>
      <c r="L158" s="252">
        <v>900000</v>
      </c>
    </row>
    <row r="159" spans="1:12" s="4" customFormat="1" ht="34.799999999999997" customHeight="1" x14ac:dyDescent="0.3">
      <c r="A159" s="1"/>
      <c r="B159" s="239"/>
      <c r="C159" s="224">
        <v>9406</v>
      </c>
      <c r="D159" s="194" t="s">
        <v>652</v>
      </c>
      <c r="E159" s="244" t="s">
        <v>3</v>
      </c>
      <c r="F159" s="243" t="s">
        <v>221</v>
      </c>
      <c r="G159" s="245" t="s">
        <v>252</v>
      </c>
      <c r="H159" s="252">
        <v>0</v>
      </c>
      <c r="I159" s="252">
        <v>12198</v>
      </c>
      <c r="J159" s="252">
        <v>42702</v>
      </c>
      <c r="K159" s="252">
        <v>5100</v>
      </c>
      <c r="L159" s="252">
        <v>0</v>
      </c>
    </row>
    <row r="160" spans="1:12" s="4" customFormat="1" ht="34.799999999999997" customHeight="1" x14ac:dyDescent="0.3">
      <c r="A160" s="1"/>
      <c r="B160" s="238"/>
      <c r="C160" s="224">
        <v>9353</v>
      </c>
      <c r="D160" s="200" t="s">
        <v>234</v>
      </c>
      <c r="E160" s="244" t="s">
        <v>2</v>
      </c>
      <c r="F160" s="243" t="s">
        <v>221</v>
      </c>
      <c r="G160" s="245" t="s">
        <v>251</v>
      </c>
      <c r="H160" s="252">
        <v>74407.8</v>
      </c>
      <c r="I160" s="252">
        <v>40000</v>
      </c>
      <c r="J160" s="252">
        <v>40000</v>
      </c>
      <c r="K160" s="252">
        <v>40000</v>
      </c>
      <c r="L160" s="252">
        <v>78137.100000000006</v>
      </c>
    </row>
    <row r="161" spans="1:12" s="4" customFormat="1" ht="34.799999999999997" customHeight="1" x14ac:dyDescent="0.3">
      <c r="A161" s="1"/>
      <c r="B161" s="238"/>
      <c r="C161" s="223">
        <v>9355</v>
      </c>
      <c r="D161" s="200" t="s">
        <v>236</v>
      </c>
      <c r="E161" s="244" t="s">
        <v>130</v>
      </c>
      <c r="F161" s="243" t="s">
        <v>221</v>
      </c>
      <c r="G161" s="245" t="s">
        <v>252</v>
      </c>
      <c r="H161" s="252">
        <v>70000</v>
      </c>
      <c r="I161" s="252">
        <v>104960.15</v>
      </c>
      <c r="J161" s="252">
        <v>16907.060000000001</v>
      </c>
      <c r="K161" s="252">
        <v>14612.26</v>
      </c>
      <c r="L161" s="252">
        <v>14182.8</v>
      </c>
    </row>
    <row r="162" spans="1:12" s="4" customFormat="1" ht="34.799999999999997" customHeight="1" x14ac:dyDescent="0.3">
      <c r="A162" s="1"/>
      <c r="B162" s="236"/>
      <c r="C162" s="232">
        <v>9407</v>
      </c>
      <c r="D162" s="194" t="s">
        <v>653</v>
      </c>
      <c r="E162" s="244" t="s">
        <v>130</v>
      </c>
      <c r="F162" s="243" t="s">
        <v>221</v>
      </c>
      <c r="G162" s="245" t="s">
        <v>252</v>
      </c>
      <c r="H162" s="252">
        <v>70568</v>
      </c>
      <c r="I162" s="252">
        <v>100000</v>
      </c>
      <c r="J162" s="252">
        <v>100000</v>
      </c>
      <c r="K162" s="252">
        <v>100000</v>
      </c>
      <c r="L162" s="252">
        <v>100000</v>
      </c>
    </row>
    <row r="163" spans="1:12" s="4" customFormat="1" ht="34.799999999999997" customHeight="1" x14ac:dyDescent="0.3">
      <c r="A163" s="1"/>
      <c r="B163" s="238"/>
      <c r="C163" s="224" t="s">
        <v>238</v>
      </c>
      <c r="D163" s="200" t="s">
        <v>239</v>
      </c>
      <c r="E163" s="244" t="s">
        <v>3</v>
      </c>
      <c r="F163" s="243" t="s">
        <v>221</v>
      </c>
      <c r="G163" s="245" t="s">
        <v>253</v>
      </c>
      <c r="H163" s="252">
        <v>484056.45</v>
      </c>
      <c r="I163" s="252">
        <v>284084.05</v>
      </c>
      <c r="J163" s="252">
        <v>52798.85</v>
      </c>
      <c r="K163" s="252">
        <v>0</v>
      </c>
      <c r="L163" s="252">
        <v>0</v>
      </c>
    </row>
    <row r="164" spans="1:12" s="4" customFormat="1" ht="34.799999999999997" customHeight="1" x14ac:dyDescent="0.3">
      <c r="A164" s="1"/>
      <c r="B164" s="239"/>
      <c r="C164" s="224">
        <v>9413</v>
      </c>
      <c r="D164" s="194" t="s">
        <v>335</v>
      </c>
      <c r="E164" s="244" t="s">
        <v>130</v>
      </c>
      <c r="F164" s="243" t="s">
        <v>221</v>
      </c>
      <c r="G164" s="245" t="s">
        <v>253</v>
      </c>
      <c r="H164" s="252">
        <v>25000</v>
      </c>
      <c r="I164" s="252">
        <v>100000</v>
      </c>
      <c r="J164" s="252">
        <v>100000</v>
      </c>
      <c r="K164" s="252">
        <v>160000</v>
      </c>
      <c r="L164" s="252">
        <v>121128.93</v>
      </c>
    </row>
    <row r="165" spans="1:12" s="4" customFormat="1" ht="34.799999999999997" customHeight="1" x14ac:dyDescent="0.3">
      <c r="A165" s="1"/>
      <c r="B165" s="215"/>
      <c r="C165" s="224" t="s">
        <v>284</v>
      </c>
      <c r="D165" s="200" t="s">
        <v>895</v>
      </c>
      <c r="E165" s="244" t="s">
        <v>2</v>
      </c>
      <c r="F165" s="243" t="s">
        <v>858</v>
      </c>
      <c r="G165" s="245" t="s">
        <v>251</v>
      </c>
      <c r="H165" s="252">
        <v>10000</v>
      </c>
      <c r="I165" s="252">
        <v>29840.62</v>
      </c>
      <c r="J165" s="252">
        <v>30961.57</v>
      </c>
      <c r="K165" s="252">
        <v>61782.39</v>
      </c>
      <c r="L165" s="252">
        <v>66731.179999999993</v>
      </c>
    </row>
    <row r="166" spans="1:12" s="4" customFormat="1" ht="34.799999999999997" customHeight="1" x14ac:dyDescent="0.3">
      <c r="A166" s="1"/>
      <c r="B166" s="238"/>
      <c r="C166" s="224" t="s">
        <v>285</v>
      </c>
      <c r="D166" s="200" t="s">
        <v>286</v>
      </c>
      <c r="E166" s="244" t="s">
        <v>2</v>
      </c>
      <c r="F166" s="243" t="s">
        <v>221</v>
      </c>
      <c r="G166" s="245" t="s">
        <v>255</v>
      </c>
      <c r="H166" s="252">
        <v>30000</v>
      </c>
      <c r="I166" s="252">
        <v>30000</v>
      </c>
      <c r="J166" s="252">
        <v>30000</v>
      </c>
      <c r="K166" s="252">
        <v>30000</v>
      </c>
      <c r="L166" s="252">
        <v>30000</v>
      </c>
    </row>
    <row r="167" spans="1:12" s="4" customFormat="1" ht="34.799999999999997" customHeight="1" x14ac:dyDescent="0.3">
      <c r="A167" s="1"/>
      <c r="B167" s="238"/>
      <c r="C167" s="224" t="s">
        <v>287</v>
      </c>
      <c r="D167" s="194" t="s">
        <v>896</v>
      </c>
      <c r="E167" s="244" t="s">
        <v>2</v>
      </c>
      <c r="F167" s="243" t="s">
        <v>28</v>
      </c>
      <c r="G167" s="245" t="s">
        <v>254</v>
      </c>
      <c r="H167" s="252">
        <v>200000</v>
      </c>
      <c r="I167" s="252">
        <v>200000</v>
      </c>
      <c r="J167" s="252">
        <v>328960.34999999998</v>
      </c>
      <c r="K167" s="252">
        <v>0</v>
      </c>
      <c r="L167" s="252">
        <v>0</v>
      </c>
    </row>
    <row r="168" spans="1:12" s="4" customFormat="1" ht="34.799999999999997" customHeight="1" x14ac:dyDescent="0.3">
      <c r="A168" s="1"/>
      <c r="B168" s="236"/>
      <c r="C168" s="224" t="s">
        <v>288</v>
      </c>
      <c r="D168" s="194" t="s">
        <v>336</v>
      </c>
      <c r="E168" s="244" t="s">
        <v>5</v>
      </c>
      <c r="F168" s="243" t="s">
        <v>29</v>
      </c>
      <c r="G168" s="245" t="s">
        <v>259</v>
      </c>
      <c r="H168" s="252">
        <v>100000</v>
      </c>
      <c r="I168" s="252">
        <v>0</v>
      </c>
      <c r="J168" s="252">
        <v>0</v>
      </c>
      <c r="K168" s="252">
        <v>0</v>
      </c>
      <c r="L168" s="252">
        <v>0</v>
      </c>
    </row>
    <row r="169" spans="1:12" s="4" customFormat="1" ht="34.799999999999997" customHeight="1" x14ac:dyDescent="0.3">
      <c r="A169" s="1"/>
      <c r="B169" s="238"/>
      <c r="C169" s="224" t="s">
        <v>289</v>
      </c>
      <c r="D169" s="194" t="s">
        <v>897</v>
      </c>
      <c r="E169" s="244" t="s">
        <v>2</v>
      </c>
      <c r="F169" s="243" t="s">
        <v>221</v>
      </c>
      <c r="G169" s="245" t="s">
        <v>255</v>
      </c>
      <c r="H169" s="252">
        <v>600000</v>
      </c>
      <c r="I169" s="252">
        <v>600000</v>
      </c>
      <c r="J169" s="252">
        <v>600000</v>
      </c>
      <c r="K169" s="252">
        <v>500000</v>
      </c>
      <c r="L169" s="252">
        <v>500000</v>
      </c>
    </row>
    <row r="170" spans="1:12" s="4" customFormat="1" ht="34.799999999999997" customHeight="1" x14ac:dyDescent="0.3">
      <c r="A170" s="1"/>
      <c r="B170" s="238"/>
      <c r="C170" s="224" t="s">
        <v>290</v>
      </c>
      <c r="D170" s="194" t="s">
        <v>337</v>
      </c>
      <c r="E170" s="244" t="s">
        <v>3</v>
      </c>
      <c r="F170" s="243" t="s">
        <v>829</v>
      </c>
      <c r="G170" s="245" t="s">
        <v>253</v>
      </c>
      <c r="H170" s="252">
        <v>46268.61</v>
      </c>
      <c r="I170" s="252">
        <v>0</v>
      </c>
      <c r="J170" s="252">
        <v>0</v>
      </c>
      <c r="K170" s="252">
        <v>0</v>
      </c>
      <c r="L170" s="252">
        <v>0</v>
      </c>
    </row>
    <row r="171" spans="1:12" s="4" customFormat="1" ht="34.799999999999997" customHeight="1" x14ac:dyDescent="0.3">
      <c r="A171" s="1"/>
      <c r="B171" s="238"/>
      <c r="C171" s="224" t="s">
        <v>291</v>
      </c>
      <c r="D171" s="200" t="s">
        <v>898</v>
      </c>
      <c r="E171" s="244" t="s">
        <v>2</v>
      </c>
      <c r="F171" s="243" t="s">
        <v>32</v>
      </c>
      <c r="G171" s="245" t="s">
        <v>255</v>
      </c>
      <c r="H171" s="252">
        <v>5000</v>
      </c>
      <c r="I171" s="252">
        <v>0</v>
      </c>
      <c r="J171" s="252">
        <v>0</v>
      </c>
      <c r="K171" s="252">
        <v>0</v>
      </c>
      <c r="L171" s="252">
        <v>0</v>
      </c>
    </row>
    <row r="172" spans="1:12" s="4" customFormat="1" ht="34.799999999999997" customHeight="1" x14ac:dyDescent="0.3">
      <c r="A172" s="1"/>
      <c r="B172" s="239"/>
      <c r="C172" s="224">
        <v>9410</v>
      </c>
      <c r="D172" s="200" t="s">
        <v>324</v>
      </c>
      <c r="E172" s="244" t="s">
        <v>5</v>
      </c>
      <c r="F172" s="243" t="s">
        <v>9</v>
      </c>
      <c r="G172" s="245" t="s">
        <v>259</v>
      </c>
      <c r="H172" s="252">
        <v>16254</v>
      </c>
      <c r="I172" s="252">
        <v>0</v>
      </c>
      <c r="J172" s="252">
        <v>0</v>
      </c>
      <c r="K172" s="252">
        <v>0</v>
      </c>
      <c r="L172" s="252">
        <v>0</v>
      </c>
    </row>
    <row r="173" spans="1:12" s="4" customFormat="1" ht="34.799999999999997" customHeight="1" x14ac:dyDescent="0.3">
      <c r="A173" s="1"/>
      <c r="B173" s="238"/>
      <c r="C173" s="224" t="s">
        <v>292</v>
      </c>
      <c r="D173" s="194" t="s">
        <v>338</v>
      </c>
      <c r="E173" s="244" t="s">
        <v>2</v>
      </c>
      <c r="F173" s="243" t="s">
        <v>97</v>
      </c>
      <c r="G173" s="245" t="s">
        <v>251</v>
      </c>
      <c r="H173" s="252">
        <v>98155.47</v>
      </c>
      <c r="I173" s="252">
        <v>150000</v>
      </c>
      <c r="J173" s="252">
        <v>172352.99</v>
      </c>
      <c r="K173" s="252">
        <v>0</v>
      </c>
      <c r="L173" s="252">
        <v>0</v>
      </c>
    </row>
    <row r="174" spans="1:12" s="4" customFormat="1" ht="34.799999999999997" customHeight="1" x14ac:dyDescent="0.3">
      <c r="A174" s="1"/>
      <c r="B174" s="239"/>
      <c r="C174" s="223">
        <v>9408</v>
      </c>
      <c r="D174" s="203" t="s">
        <v>308</v>
      </c>
      <c r="E174" s="244" t="s">
        <v>130</v>
      </c>
      <c r="F174" s="243" t="s">
        <v>221</v>
      </c>
      <c r="G174" s="245" t="s">
        <v>252</v>
      </c>
      <c r="H174" s="252">
        <v>23539</v>
      </c>
      <c r="I174" s="252">
        <v>17500</v>
      </c>
      <c r="J174" s="252">
        <v>17500</v>
      </c>
      <c r="K174" s="252">
        <v>0</v>
      </c>
      <c r="L174" s="252">
        <v>0</v>
      </c>
    </row>
    <row r="175" spans="1:12" s="4" customFormat="1" ht="34.799999999999997" customHeight="1" x14ac:dyDescent="0.3">
      <c r="A175" s="1"/>
      <c r="B175" s="238"/>
      <c r="C175" s="224" t="s">
        <v>293</v>
      </c>
      <c r="D175" s="200" t="s">
        <v>294</v>
      </c>
      <c r="E175" s="244" t="s">
        <v>172</v>
      </c>
      <c r="F175" s="243" t="s">
        <v>221</v>
      </c>
      <c r="G175" s="245" t="s">
        <v>251</v>
      </c>
      <c r="H175" s="252">
        <v>60000</v>
      </c>
      <c r="I175" s="252">
        <v>0</v>
      </c>
      <c r="J175" s="252">
        <v>0</v>
      </c>
      <c r="K175" s="252">
        <v>0</v>
      </c>
      <c r="L175" s="252">
        <v>0</v>
      </c>
    </row>
    <row r="176" spans="1:12" s="4" customFormat="1" ht="34.799999999999997" customHeight="1" x14ac:dyDescent="0.3">
      <c r="A176" s="1"/>
      <c r="B176" s="238"/>
      <c r="C176" s="224" t="s">
        <v>296</v>
      </c>
      <c r="D176" s="200" t="s">
        <v>899</v>
      </c>
      <c r="E176" s="244" t="s">
        <v>5</v>
      </c>
      <c r="F176" s="243" t="s">
        <v>221</v>
      </c>
      <c r="G176" s="245" t="s">
        <v>259</v>
      </c>
      <c r="H176" s="252">
        <v>500000</v>
      </c>
      <c r="I176" s="252">
        <v>173460</v>
      </c>
      <c r="J176" s="252">
        <v>147621.62</v>
      </c>
      <c r="K176" s="252">
        <v>132046.31</v>
      </c>
      <c r="L176" s="252">
        <v>127282.73</v>
      </c>
    </row>
    <row r="177" spans="1:12" s="4" customFormat="1" ht="34.799999999999997" customHeight="1" x14ac:dyDescent="0.3">
      <c r="A177" s="1"/>
      <c r="B177" s="238"/>
      <c r="C177" s="224" t="s">
        <v>330</v>
      </c>
      <c r="D177" s="200" t="s">
        <v>900</v>
      </c>
      <c r="E177" s="244" t="s">
        <v>3</v>
      </c>
      <c r="F177" s="243" t="s">
        <v>221</v>
      </c>
      <c r="G177" s="245" t="s">
        <v>253</v>
      </c>
      <c r="H177" s="252">
        <v>500000</v>
      </c>
      <c r="I177" s="252">
        <v>0</v>
      </c>
      <c r="J177" s="252">
        <v>91625.66</v>
      </c>
      <c r="K177" s="252">
        <v>108483.32</v>
      </c>
      <c r="L177" s="252">
        <v>176893.45</v>
      </c>
    </row>
    <row r="178" spans="1:12" s="4" customFormat="1" ht="34.799999999999997" customHeight="1" x14ac:dyDescent="0.3">
      <c r="A178" s="1"/>
      <c r="B178" s="238"/>
      <c r="C178" s="224" t="s">
        <v>297</v>
      </c>
      <c r="D178" s="194" t="s">
        <v>901</v>
      </c>
      <c r="E178" s="244" t="s">
        <v>3</v>
      </c>
      <c r="F178" s="243" t="s">
        <v>972</v>
      </c>
      <c r="G178" s="245" t="s">
        <v>253</v>
      </c>
      <c r="H178" s="252">
        <v>500000</v>
      </c>
      <c r="I178" s="252">
        <v>0</v>
      </c>
      <c r="J178" s="252">
        <v>306280</v>
      </c>
      <c r="K178" s="252">
        <v>325163</v>
      </c>
      <c r="L178" s="252">
        <v>532458</v>
      </c>
    </row>
    <row r="179" spans="1:12" s="4" customFormat="1" ht="34.799999999999997" customHeight="1" x14ac:dyDescent="0.3">
      <c r="A179" s="1"/>
      <c r="B179" s="238"/>
      <c r="C179" s="224" t="s">
        <v>298</v>
      </c>
      <c r="D179" s="194" t="s">
        <v>902</v>
      </c>
      <c r="E179" s="244" t="s">
        <v>3</v>
      </c>
      <c r="F179" s="243" t="s">
        <v>832</v>
      </c>
      <c r="G179" s="245" t="s">
        <v>253</v>
      </c>
      <c r="H179" s="252">
        <v>313000</v>
      </c>
      <c r="I179" s="252">
        <v>0</v>
      </c>
      <c r="J179" s="252">
        <v>275293</v>
      </c>
      <c r="K179" s="252">
        <v>0</v>
      </c>
      <c r="L179" s="252">
        <v>37000</v>
      </c>
    </row>
    <row r="180" spans="1:12" s="4" customFormat="1" ht="34.799999999999997" customHeight="1" x14ac:dyDescent="0.3">
      <c r="A180" s="1"/>
      <c r="B180" s="238"/>
      <c r="C180" s="224" t="s">
        <v>309</v>
      </c>
      <c r="D180" s="194" t="s">
        <v>903</v>
      </c>
      <c r="E180" s="244" t="s">
        <v>3</v>
      </c>
      <c r="F180" s="243" t="s">
        <v>822</v>
      </c>
      <c r="G180" s="245" t="s">
        <v>253</v>
      </c>
      <c r="H180" s="252">
        <v>358000</v>
      </c>
      <c r="I180" s="252">
        <v>0</v>
      </c>
      <c r="J180" s="252">
        <v>154237</v>
      </c>
      <c r="K180" s="252">
        <v>164237</v>
      </c>
      <c r="L180" s="252">
        <v>213101</v>
      </c>
    </row>
    <row r="181" spans="1:12" s="4" customFormat="1" ht="34.799999999999997" customHeight="1" x14ac:dyDescent="0.3">
      <c r="A181" s="1"/>
      <c r="B181" s="238"/>
      <c r="C181" s="224" t="s">
        <v>310</v>
      </c>
      <c r="D181" s="194" t="s">
        <v>904</v>
      </c>
      <c r="E181" s="244" t="s">
        <v>3</v>
      </c>
      <c r="F181" s="243" t="s">
        <v>978</v>
      </c>
      <c r="G181" s="245" t="s">
        <v>253</v>
      </c>
      <c r="H181" s="252">
        <v>283000</v>
      </c>
      <c r="I181" s="252">
        <v>0</v>
      </c>
      <c r="J181" s="252">
        <v>195111</v>
      </c>
      <c r="K181" s="252">
        <v>131808</v>
      </c>
      <c r="L181" s="252">
        <v>214607</v>
      </c>
    </row>
    <row r="182" spans="1:12" s="4" customFormat="1" ht="34.799999999999997" customHeight="1" x14ac:dyDescent="0.3">
      <c r="A182" s="1"/>
      <c r="B182" s="238"/>
      <c r="C182" s="224" t="s">
        <v>473</v>
      </c>
      <c r="D182" s="194" t="s">
        <v>905</v>
      </c>
      <c r="E182" s="244" t="s">
        <v>5</v>
      </c>
      <c r="F182" s="243" t="s">
        <v>221</v>
      </c>
      <c r="G182" s="245" t="s">
        <v>259</v>
      </c>
      <c r="H182" s="252">
        <v>190000</v>
      </c>
      <c r="I182" s="252">
        <v>190000</v>
      </c>
      <c r="J182" s="252">
        <v>200000</v>
      </c>
      <c r="K182" s="252">
        <v>210000</v>
      </c>
      <c r="L182" s="252">
        <v>210000</v>
      </c>
    </row>
    <row r="183" spans="1:12" s="4" customFormat="1" ht="34.799999999999997" customHeight="1" x14ac:dyDescent="0.3">
      <c r="A183" s="1"/>
      <c r="B183" s="236"/>
      <c r="C183" s="224">
        <v>9396</v>
      </c>
      <c r="D183" s="204" t="s">
        <v>316</v>
      </c>
      <c r="E183" s="244" t="s">
        <v>3</v>
      </c>
      <c r="F183" s="243" t="s">
        <v>832</v>
      </c>
      <c r="G183" s="245" t="s">
        <v>253</v>
      </c>
      <c r="H183" s="252">
        <v>37585.660000000003</v>
      </c>
      <c r="I183" s="252">
        <v>110000</v>
      </c>
      <c r="J183" s="252">
        <v>286667</v>
      </c>
      <c r="K183" s="252">
        <f>500000-18641.81</f>
        <v>481358.19</v>
      </c>
      <c r="L183" s="252">
        <v>866667</v>
      </c>
    </row>
    <row r="184" spans="1:12" s="4" customFormat="1" ht="34.799999999999997" customHeight="1" x14ac:dyDescent="0.3">
      <c r="A184" s="1"/>
      <c r="B184" s="238"/>
      <c r="C184" s="224">
        <v>9397</v>
      </c>
      <c r="D184" s="204" t="s">
        <v>317</v>
      </c>
      <c r="E184" s="244" t="s">
        <v>3</v>
      </c>
      <c r="F184" s="243" t="s">
        <v>221</v>
      </c>
      <c r="G184" s="245" t="s">
        <v>253</v>
      </c>
      <c r="H184" s="252">
        <v>0</v>
      </c>
      <c r="I184" s="252">
        <v>0</v>
      </c>
      <c r="J184" s="252">
        <v>224218.07</v>
      </c>
      <c r="K184" s="252">
        <v>300000</v>
      </c>
      <c r="L184" s="252">
        <v>100000</v>
      </c>
    </row>
    <row r="185" spans="1:12" s="4" customFormat="1" ht="34.799999999999997" customHeight="1" x14ac:dyDescent="0.3">
      <c r="A185" s="1"/>
      <c r="B185" s="238"/>
      <c r="C185" s="224">
        <v>9382</v>
      </c>
      <c r="D185" s="204" t="s">
        <v>331</v>
      </c>
      <c r="E185" s="244" t="s">
        <v>2</v>
      </c>
      <c r="F185" s="243" t="s">
        <v>49</v>
      </c>
      <c r="G185" s="245" t="s">
        <v>254</v>
      </c>
      <c r="H185" s="252">
        <v>0</v>
      </c>
      <c r="I185" s="252">
        <v>0</v>
      </c>
      <c r="J185" s="252">
        <v>300000</v>
      </c>
      <c r="K185" s="252">
        <v>108690</v>
      </c>
      <c r="L185" s="252">
        <v>0</v>
      </c>
    </row>
    <row r="186" spans="1:12" s="4" customFormat="1" ht="34.799999999999997" customHeight="1" x14ac:dyDescent="0.3">
      <c r="A186" s="1"/>
      <c r="B186" s="239"/>
      <c r="C186" s="224" t="s">
        <v>334</v>
      </c>
      <c r="D186" s="204" t="s">
        <v>326</v>
      </c>
      <c r="E186" s="244" t="s">
        <v>5</v>
      </c>
      <c r="F186" s="243" t="s">
        <v>15</v>
      </c>
      <c r="G186" s="245" t="s">
        <v>259</v>
      </c>
      <c r="H186" s="252">
        <v>150000</v>
      </c>
      <c r="I186" s="252">
        <v>59420</v>
      </c>
      <c r="J186" s="252">
        <v>100000</v>
      </c>
      <c r="K186" s="252">
        <v>0</v>
      </c>
      <c r="L186" s="252">
        <v>0</v>
      </c>
    </row>
    <row r="187" spans="1:12" s="4" customFormat="1" ht="34.799999999999997" customHeight="1" x14ac:dyDescent="0.3">
      <c r="A187" s="1"/>
      <c r="B187" s="238"/>
      <c r="C187" s="223">
        <v>9390</v>
      </c>
      <c r="D187" s="204" t="s">
        <v>327</v>
      </c>
      <c r="E187" s="244" t="s">
        <v>5</v>
      </c>
      <c r="F187" s="243" t="s">
        <v>845</v>
      </c>
      <c r="G187" s="245" t="s">
        <v>260</v>
      </c>
      <c r="H187" s="252">
        <v>55875</v>
      </c>
      <c r="I187" s="252">
        <v>27000</v>
      </c>
      <c r="J187" s="252">
        <v>3000</v>
      </c>
      <c r="K187" s="252">
        <v>3000</v>
      </c>
      <c r="L187" s="252">
        <v>3000</v>
      </c>
    </row>
    <row r="188" spans="1:12" s="4" customFormat="1" ht="34.799999999999997" customHeight="1" x14ac:dyDescent="0.3">
      <c r="A188" s="1"/>
      <c r="B188" s="238"/>
      <c r="C188" s="223">
        <v>9395</v>
      </c>
      <c r="D188" s="204" t="s">
        <v>906</v>
      </c>
      <c r="E188" s="244" t="s">
        <v>5</v>
      </c>
      <c r="F188" s="243" t="s">
        <v>844</v>
      </c>
      <c r="G188" s="245" t="s">
        <v>260</v>
      </c>
      <c r="H188" s="252">
        <v>54917</v>
      </c>
      <c r="I188" s="252">
        <v>19000</v>
      </c>
      <c r="J188" s="252">
        <v>5000</v>
      </c>
      <c r="K188" s="252">
        <v>5000</v>
      </c>
      <c r="L188" s="252">
        <v>5000</v>
      </c>
    </row>
    <row r="189" spans="1:12" s="4" customFormat="1" ht="34.799999999999997" customHeight="1" x14ac:dyDescent="0.3">
      <c r="A189" s="1"/>
      <c r="B189" s="239"/>
      <c r="C189" s="224">
        <v>9409</v>
      </c>
      <c r="D189" s="204" t="s">
        <v>313</v>
      </c>
      <c r="E189" s="244" t="s">
        <v>3</v>
      </c>
      <c r="F189" s="243" t="s">
        <v>221</v>
      </c>
      <c r="G189" s="245" t="s">
        <v>253</v>
      </c>
      <c r="H189" s="252">
        <v>120000</v>
      </c>
      <c r="I189" s="252">
        <v>50000</v>
      </c>
      <c r="J189" s="252">
        <v>50000</v>
      </c>
      <c r="K189" s="252">
        <v>150000</v>
      </c>
      <c r="L189" s="252">
        <v>150000</v>
      </c>
    </row>
    <row r="190" spans="1:12" s="4" customFormat="1" ht="34.799999999999997" customHeight="1" x14ac:dyDescent="0.3">
      <c r="A190" s="1"/>
      <c r="B190" s="238"/>
      <c r="C190" s="224" t="s">
        <v>299</v>
      </c>
      <c r="D190" s="194" t="s">
        <v>907</v>
      </c>
      <c r="E190" s="244" t="s">
        <v>5</v>
      </c>
      <c r="F190" s="243" t="s">
        <v>221</v>
      </c>
      <c r="G190" s="245" t="s">
        <v>260</v>
      </c>
      <c r="H190" s="252">
        <v>120000</v>
      </c>
      <c r="I190" s="252">
        <v>109474</v>
      </c>
      <c r="J190" s="252">
        <v>91028.03</v>
      </c>
      <c r="K190" s="252">
        <v>105552.52</v>
      </c>
      <c r="L190" s="252">
        <v>107884.67</v>
      </c>
    </row>
    <row r="191" spans="1:12" s="4" customFormat="1" ht="34.799999999999997" customHeight="1" x14ac:dyDescent="0.3">
      <c r="A191" s="1"/>
      <c r="B191" s="215"/>
      <c r="C191" s="224" t="s">
        <v>300</v>
      </c>
      <c r="D191" s="200" t="s">
        <v>908</v>
      </c>
      <c r="E191" s="244" t="s">
        <v>2</v>
      </c>
      <c r="F191" s="243" t="s">
        <v>221</v>
      </c>
      <c r="G191" s="245" t="s">
        <v>255</v>
      </c>
      <c r="H191" s="252">
        <v>4750000</v>
      </c>
      <c r="I191" s="252">
        <v>669259.39</v>
      </c>
      <c r="J191" s="252">
        <v>828946.35000000009</v>
      </c>
      <c r="K191" s="252">
        <v>1579773.0699999998</v>
      </c>
      <c r="L191" s="252">
        <v>1200000</v>
      </c>
    </row>
    <row r="192" spans="1:12" s="4" customFormat="1" ht="34.799999999999997" customHeight="1" x14ac:dyDescent="0.3">
      <c r="A192" s="1"/>
      <c r="B192" s="215"/>
      <c r="C192" s="224" t="s">
        <v>301</v>
      </c>
      <c r="D192" s="200" t="s">
        <v>909</v>
      </c>
      <c r="E192" s="244" t="s">
        <v>2</v>
      </c>
      <c r="F192" s="243" t="s">
        <v>221</v>
      </c>
      <c r="G192" s="245" t="s">
        <v>254</v>
      </c>
      <c r="H192" s="252">
        <v>1590000</v>
      </c>
      <c r="I192" s="252">
        <v>350199.77</v>
      </c>
      <c r="J192" s="252">
        <v>524985.77</v>
      </c>
      <c r="K192" s="252">
        <v>1259769</v>
      </c>
      <c r="L192" s="252">
        <v>500000</v>
      </c>
    </row>
    <row r="193" spans="1:12" s="4" customFormat="1" ht="34.799999999999997" customHeight="1" x14ac:dyDescent="0.3">
      <c r="A193" s="1"/>
      <c r="B193" s="215"/>
      <c r="C193" s="224" t="s">
        <v>302</v>
      </c>
      <c r="D193" s="200" t="s">
        <v>910</v>
      </c>
      <c r="E193" s="244" t="s">
        <v>2</v>
      </c>
      <c r="F193" s="243" t="s">
        <v>221</v>
      </c>
      <c r="G193" s="245" t="s">
        <v>251</v>
      </c>
      <c r="H193" s="252">
        <v>250000</v>
      </c>
      <c r="I193" s="252">
        <v>1121860.3700000001</v>
      </c>
      <c r="J193" s="252">
        <v>973425.06</v>
      </c>
      <c r="K193" s="252">
        <v>966446.54</v>
      </c>
      <c r="L193" s="252">
        <v>973354.35</v>
      </c>
    </row>
    <row r="194" spans="1:12" s="4" customFormat="1" ht="34.799999999999997" customHeight="1" x14ac:dyDescent="0.3">
      <c r="A194" s="1"/>
      <c r="B194" s="215"/>
      <c r="C194" s="224" t="s">
        <v>303</v>
      </c>
      <c r="D194" s="200" t="s">
        <v>911</v>
      </c>
      <c r="E194" s="244" t="s">
        <v>2</v>
      </c>
      <c r="F194" s="243" t="s">
        <v>221</v>
      </c>
      <c r="G194" s="245" t="s">
        <v>254</v>
      </c>
      <c r="H194" s="252">
        <v>450000</v>
      </c>
      <c r="I194" s="252">
        <v>191432.26</v>
      </c>
      <c r="J194" s="252">
        <v>191908.67</v>
      </c>
      <c r="K194" s="252">
        <v>205007.52</v>
      </c>
      <c r="L194" s="252">
        <v>207110.75</v>
      </c>
    </row>
    <row r="195" spans="1:12" s="4" customFormat="1" ht="34.799999999999997" customHeight="1" x14ac:dyDescent="0.3">
      <c r="A195" s="1"/>
      <c r="B195" s="215"/>
      <c r="C195" s="224" t="s">
        <v>304</v>
      </c>
      <c r="D195" s="200" t="s">
        <v>912</v>
      </c>
      <c r="E195" s="244" t="s">
        <v>2</v>
      </c>
      <c r="F195" s="243" t="s">
        <v>221</v>
      </c>
      <c r="G195" s="245" t="s">
        <v>251</v>
      </c>
      <c r="H195" s="252">
        <v>1150000</v>
      </c>
      <c r="I195" s="252">
        <v>266520.08</v>
      </c>
      <c r="J195" s="252">
        <v>326040.59000000003</v>
      </c>
      <c r="K195" s="252">
        <v>508872.18000000005</v>
      </c>
      <c r="L195" s="252">
        <v>600000</v>
      </c>
    </row>
    <row r="196" spans="1:12" s="4" customFormat="1" ht="34.799999999999997" customHeight="1" x14ac:dyDescent="0.3">
      <c r="A196" s="1"/>
      <c r="B196" s="215"/>
      <c r="C196" s="224" t="s">
        <v>305</v>
      </c>
      <c r="D196" s="200" t="s">
        <v>913</v>
      </c>
      <c r="E196" s="244" t="s">
        <v>2</v>
      </c>
      <c r="F196" s="243" t="s">
        <v>221</v>
      </c>
      <c r="G196" s="245" t="s">
        <v>255</v>
      </c>
      <c r="H196" s="252">
        <v>180000</v>
      </c>
      <c r="I196" s="252">
        <v>142294.49</v>
      </c>
      <c r="J196" s="252">
        <v>142722.95000000001</v>
      </c>
      <c r="K196" s="252">
        <v>112836.91</v>
      </c>
      <c r="L196" s="252">
        <v>106395.15</v>
      </c>
    </row>
    <row r="197" spans="1:12" s="4" customFormat="1" ht="34.799999999999997" customHeight="1" x14ac:dyDescent="0.3">
      <c r="A197" s="1"/>
      <c r="B197" s="215"/>
      <c r="C197" s="224" t="s">
        <v>306</v>
      </c>
      <c r="D197" s="200" t="s">
        <v>914</v>
      </c>
      <c r="E197" s="244" t="s">
        <v>2</v>
      </c>
      <c r="F197" s="243" t="s">
        <v>221</v>
      </c>
      <c r="G197" s="245" t="s">
        <v>254</v>
      </c>
      <c r="H197" s="252">
        <v>650000</v>
      </c>
      <c r="I197" s="252">
        <v>169064.95999999999</v>
      </c>
      <c r="J197" s="252">
        <v>170785.09</v>
      </c>
      <c r="K197" s="252">
        <v>218080.35</v>
      </c>
      <c r="L197" s="252">
        <v>225674.39</v>
      </c>
    </row>
    <row r="198" spans="1:12" s="4" customFormat="1" ht="34.799999999999997" customHeight="1" x14ac:dyDescent="0.3">
      <c r="A198" s="1"/>
      <c r="B198" s="215"/>
      <c r="C198" s="224" t="s">
        <v>307</v>
      </c>
      <c r="D198" s="200" t="s">
        <v>915</v>
      </c>
      <c r="E198" s="244" t="s">
        <v>2</v>
      </c>
      <c r="F198" s="243" t="s">
        <v>869</v>
      </c>
      <c r="G198" s="245" t="s">
        <v>254</v>
      </c>
      <c r="H198" s="252">
        <v>70000</v>
      </c>
      <c r="I198" s="252">
        <v>45692.72</v>
      </c>
      <c r="J198" s="252">
        <v>45932.23</v>
      </c>
      <c r="K198" s="252">
        <v>52517.440000000002</v>
      </c>
      <c r="L198" s="252">
        <v>53574.8</v>
      </c>
    </row>
    <row r="199" spans="1:12" s="4" customFormat="1" ht="34.799999999999997" customHeight="1" x14ac:dyDescent="0.3">
      <c r="A199" s="1"/>
      <c r="B199" s="215"/>
      <c r="C199" s="224" t="s">
        <v>319</v>
      </c>
      <c r="D199" s="200" t="s">
        <v>328</v>
      </c>
      <c r="E199" s="244" t="s">
        <v>5</v>
      </c>
      <c r="F199" s="243" t="s">
        <v>325</v>
      </c>
      <c r="G199" s="245" t="s">
        <v>260</v>
      </c>
      <c r="H199" s="252">
        <v>15000</v>
      </c>
      <c r="I199" s="252">
        <v>0</v>
      </c>
      <c r="J199" s="252">
        <v>0</v>
      </c>
      <c r="K199" s="252">
        <v>0</v>
      </c>
      <c r="L199" s="252">
        <v>0</v>
      </c>
    </row>
    <row r="200" spans="1:12" s="4" customFormat="1" ht="34.799999999999997" customHeight="1" x14ac:dyDescent="0.3">
      <c r="A200" s="1"/>
      <c r="B200" s="215"/>
      <c r="C200" s="224" t="s">
        <v>320</v>
      </c>
      <c r="D200" s="200" t="s">
        <v>329</v>
      </c>
      <c r="E200" s="244" t="s">
        <v>5</v>
      </c>
      <c r="F200" s="243" t="s">
        <v>36</v>
      </c>
      <c r="G200" s="245" t="s">
        <v>260</v>
      </c>
      <c r="H200" s="252">
        <v>300000</v>
      </c>
      <c r="I200" s="252">
        <v>139417</v>
      </c>
      <c r="J200" s="252">
        <v>0</v>
      </c>
      <c r="K200" s="252">
        <v>0</v>
      </c>
      <c r="L200" s="252">
        <v>0</v>
      </c>
    </row>
    <row r="201" spans="1:12" s="4" customFormat="1" ht="34.799999999999997" customHeight="1" x14ac:dyDescent="0.3">
      <c r="A201" s="1"/>
      <c r="B201" s="237"/>
      <c r="C201" s="224" t="s">
        <v>321</v>
      </c>
      <c r="D201" s="200" t="s">
        <v>647</v>
      </c>
      <c r="E201" s="244" t="s">
        <v>5</v>
      </c>
      <c r="F201" s="243" t="s">
        <v>221</v>
      </c>
      <c r="G201" s="245" t="s">
        <v>260</v>
      </c>
      <c r="H201" s="252">
        <v>50960</v>
      </c>
      <c r="I201" s="252">
        <v>90172</v>
      </c>
      <c r="J201" s="252">
        <v>90719</v>
      </c>
      <c r="K201" s="252">
        <v>105744</v>
      </c>
      <c r="L201" s="252">
        <v>108156</v>
      </c>
    </row>
    <row r="202" spans="1:12" s="4" customFormat="1" ht="34.799999999999997" customHeight="1" x14ac:dyDescent="0.3">
      <c r="A202" s="1"/>
      <c r="B202" s="215"/>
      <c r="C202" s="224" t="s">
        <v>322</v>
      </c>
      <c r="D202" s="200" t="s">
        <v>646</v>
      </c>
      <c r="E202" s="244" t="s">
        <v>5</v>
      </c>
      <c r="F202" s="243" t="s">
        <v>221</v>
      </c>
      <c r="G202" s="245" t="s">
        <v>260</v>
      </c>
      <c r="H202" s="252">
        <v>400000</v>
      </c>
      <c r="I202" s="252">
        <v>202526</v>
      </c>
      <c r="J202" s="252">
        <v>202526</v>
      </c>
      <c r="K202" s="252">
        <v>202526</v>
      </c>
      <c r="L202" s="252">
        <v>202526</v>
      </c>
    </row>
    <row r="203" spans="1:12" s="4" customFormat="1" ht="34.799999999999997" customHeight="1" x14ac:dyDescent="0.3">
      <c r="A203" s="1"/>
      <c r="B203" s="238"/>
      <c r="C203" s="222">
        <v>9324</v>
      </c>
      <c r="D203" s="200" t="s">
        <v>651</v>
      </c>
      <c r="E203" s="244" t="s">
        <v>5</v>
      </c>
      <c r="F203" s="243" t="s">
        <v>45</v>
      </c>
      <c r="G203" s="245" t="s">
        <v>259</v>
      </c>
      <c r="H203" s="252">
        <v>5000</v>
      </c>
      <c r="I203" s="252">
        <v>4026</v>
      </c>
      <c r="J203" s="252">
        <v>40000</v>
      </c>
      <c r="K203" s="252">
        <v>40000</v>
      </c>
      <c r="L203" s="252">
        <v>0</v>
      </c>
    </row>
    <row r="204" spans="1:12" s="4" customFormat="1" ht="34.799999999999997" customHeight="1" x14ac:dyDescent="0.3">
      <c r="A204" s="1"/>
      <c r="B204" s="236"/>
      <c r="C204" s="222">
        <v>5034</v>
      </c>
      <c r="D204" s="199" t="s">
        <v>187</v>
      </c>
      <c r="E204" s="244" t="s">
        <v>2</v>
      </c>
      <c r="F204" s="243" t="s">
        <v>97</v>
      </c>
      <c r="G204" s="245" t="s">
        <v>254</v>
      </c>
      <c r="H204" s="252">
        <v>17613.919999999998</v>
      </c>
      <c r="I204" s="252">
        <v>0</v>
      </c>
      <c r="J204" s="252">
        <v>0</v>
      </c>
      <c r="K204" s="252">
        <v>0</v>
      </c>
      <c r="L204" s="252">
        <v>0</v>
      </c>
    </row>
    <row r="205" spans="1:12" s="4" customFormat="1" ht="34.799999999999997" customHeight="1" x14ac:dyDescent="0.3">
      <c r="A205" s="1"/>
      <c r="B205" s="238"/>
      <c r="C205" s="224">
        <v>9381</v>
      </c>
      <c r="D205" s="200" t="s">
        <v>333</v>
      </c>
      <c r="E205" s="244" t="s">
        <v>2</v>
      </c>
      <c r="F205" s="243" t="s">
        <v>49</v>
      </c>
      <c r="G205" s="245" t="s">
        <v>254</v>
      </c>
      <c r="H205" s="252">
        <v>0</v>
      </c>
      <c r="I205" s="252">
        <v>0</v>
      </c>
      <c r="J205" s="252">
        <v>104359</v>
      </c>
      <c r="K205" s="252">
        <v>550000</v>
      </c>
      <c r="L205" s="252">
        <v>550000</v>
      </c>
    </row>
    <row r="206" spans="1:12" s="4" customFormat="1" ht="34.799999999999997" customHeight="1" x14ac:dyDescent="0.3">
      <c r="A206" s="1"/>
      <c r="B206" s="215"/>
      <c r="C206" s="224" t="s">
        <v>352</v>
      </c>
      <c r="D206" s="194" t="s">
        <v>354</v>
      </c>
      <c r="E206" s="244" t="s">
        <v>2</v>
      </c>
      <c r="F206" s="243" t="s">
        <v>37</v>
      </c>
      <c r="G206" s="245" t="s">
        <v>251</v>
      </c>
      <c r="H206" s="252">
        <v>19684</v>
      </c>
      <c r="I206" s="252">
        <v>200000</v>
      </c>
      <c r="J206" s="252">
        <v>180000</v>
      </c>
      <c r="K206" s="252">
        <v>200000</v>
      </c>
      <c r="L206" s="252">
        <v>0</v>
      </c>
    </row>
    <row r="207" spans="1:12" s="4" customFormat="1" ht="34.799999999999997" customHeight="1" x14ac:dyDescent="0.3">
      <c r="A207" s="1"/>
      <c r="B207" s="215"/>
      <c r="C207" s="224" t="s">
        <v>353</v>
      </c>
      <c r="D207" s="194" t="s">
        <v>355</v>
      </c>
      <c r="E207" s="244" t="s">
        <v>2</v>
      </c>
      <c r="F207" s="243" t="s">
        <v>37</v>
      </c>
      <c r="G207" s="245" t="s">
        <v>251</v>
      </c>
      <c r="H207" s="252">
        <v>20000</v>
      </c>
      <c r="I207" s="252">
        <v>0</v>
      </c>
      <c r="J207" s="252">
        <v>0</v>
      </c>
      <c r="K207" s="252">
        <v>0</v>
      </c>
      <c r="L207" s="252">
        <v>0</v>
      </c>
    </row>
    <row r="208" spans="1:12" s="4" customFormat="1" ht="34.799999999999997" customHeight="1" x14ac:dyDescent="0.3">
      <c r="A208" s="1"/>
      <c r="B208" s="236"/>
      <c r="C208" s="223" t="s">
        <v>356</v>
      </c>
      <c r="D208" s="194" t="s">
        <v>916</v>
      </c>
      <c r="E208" s="244" t="s">
        <v>130</v>
      </c>
      <c r="F208" s="243" t="s">
        <v>980</v>
      </c>
      <c r="G208" s="245" t="s">
        <v>252</v>
      </c>
      <c r="H208" s="252">
        <v>111806</v>
      </c>
      <c r="I208" s="252">
        <v>25826.69</v>
      </c>
      <c r="J208" s="252">
        <v>25873.4</v>
      </c>
      <c r="K208" s="252">
        <v>27157.599999999999</v>
      </c>
      <c r="L208" s="252">
        <v>82091.399999999994</v>
      </c>
    </row>
    <row r="209" spans="1:12" s="4" customFormat="1" ht="34.799999999999997" customHeight="1" x14ac:dyDescent="0.3">
      <c r="A209" s="1"/>
      <c r="B209" s="215"/>
      <c r="C209" s="224" t="s">
        <v>357</v>
      </c>
      <c r="D209" s="194" t="s">
        <v>374</v>
      </c>
      <c r="E209" s="244" t="s">
        <v>5</v>
      </c>
      <c r="F209" s="243" t="s">
        <v>1</v>
      </c>
      <c r="G209" s="245" t="s">
        <v>259</v>
      </c>
      <c r="H209" s="252">
        <v>71042</v>
      </c>
      <c r="I209" s="252">
        <v>0</v>
      </c>
      <c r="J209" s="252">
        <v>0</v>
      </c>
      <c r="K209" s="252">
        <v>0</v>
      </c>
      <c r="L209" s="252">
        <v>0</v>
      </c>
    </row>
    <row r="210" spans="1:12" s="4" customFormat="1" ht="34.799999999999997" customHeight="1" x14ac:dyDescent="0.3">
      <c r="A210" s="1"/>
      <c r="B210" s="215"/>
      <c r="C210" s="224" t="s">
        <v>358</v>
      </c>
      <c r="D210" s="194" t="s">
        <v>360</v>
      </c>
      <c r="E210" s="244" t="s">
        <v>2</v>
      </c>
      <c r="F210" s="243" t="s">
        <v>12</v>
      </c>
      <c r="G210" s="245" t="s">
        <v>255</v>
      </c>
      <c r="H210" s="252">
        <v>20000</v>
      </c>
      <c r="I210" s="252">
        <v>0</v>
      </c>
      <c r="J210" s="252">
        <v>0</v>
      </c>
      <c r="K210" s="252">
        <v>0</v>
      </c>
      <c r="L210" s="252">
        <v>0</v>
      </c>
    </row>
    <row r="211" spans="1:12" s="4" customFormat="1" ht="34.799999999999997" customHeight="1" x14ac:dyDescent="0.3">
      <c r="A211" s="1"/>
      <c r="B211" s="215"/>
      <c r="C211" s="224" t="s">
        <v>359</v>
      </c>
      <c r="D211" s="194" t="s">
        <v>361</v>
      </c>
      <c r="E211" s="244" t="s">
        <v>2</v>
      </c>
      <c r="F211" s="243" t="s">
        <v>18</v>
      </c>
      <c r="G211" s="245" t="s">
        <v>255</v>
      </c>
      <c r="H211" s="252">
        <v>15000</v>
      </c>
      <c r="I211" s="252">
        <v>0</v>
      </c>
      <c r="J211" s="252">
        <v>0</v>
      </c>
      <c r="K211" s="252">
        <v>0</v>
      </c>
      <c r="L211" s="252">
        <v>0</v>
      </c>
    </row>
    <row r="212" spans="1:12" s="66" customFormat="1" ht="34.799999999999997" customHeight="1" x14ac:dyDescent="0.3">
      <c r="A212" s="37"/>
      <c r="B212" s="236"/>
      <c r="C212" s="224" t="s">
        <v>375</v>
      </c>
      <c r="D212" s="194" t="s">
        <v>917</v>
      </c>
      <c r="E212" s="244" t="s">
        <v>5</v>
      </c>
      <c r="F212" s="243" t="s">
        <v>34</v>
      </c>
      <c r="G212" s="245" t="s">
        <v>259</v>
      </c>
      <c r="H212" s="252">
        <v>1900000</v>
      </c>
      <c r="I212" s="252">
        <v>2000000</v>
      </c>
      <c r="J212" s="252">
        <v>2050000</v>
      </c>
      <c r="K212" s="252">
        <v>1712703</v>
      </c>
      <c r="L212" s="252">
        <v>750000</v>
      </c>
    </row>
    <row r="213" spans="1:12" s="66" customFormat="1" ht="34.799999999999997" customHeight="1" x14ac:dyDescent="0.3">
      <c r="A213" s="37"/>
      <c r="B213" s="215"/>
      <c r="C213" s="224" t="s">
        <v>376</v>
      </c>
      <c r="D213" s="194" t="s">
        <v>918</v>
      </c>
      <c r="E213" s="244" t="s">
        <v>5</v>
      </c>
      <c r="F213" s="243" t="s">
        <v>34</v>
      </c>
      <c r="G213" s="245" t="s">
        <v>259</v>
      </c>
      <c r="H213" s="252">
        <v>1536626</v>
      </c>
      <c r="I213" s="252">
        <v>820608</v>
      </c>
      <c r="J213" s="252">
        <v>231687</v>
      </c>
      <c r="K213" s="252">
        <v>231687</v>
      </c>
      <c r="L213" s="252">
        <v>0</v>
      </c>
    </row>
    <row r="214" spans="1:12" s="66" customFormat="1" ht="34.799999999999997" customHeight="1" x14ac:dyDescent="0.3">
      <c r="A214" s="37"/>
      <c r="B214" s="215"/>
      <c r="C214" s="224" t="s">
        <v>377</v>
      </c>
      <c r="D214" s="194" t="s">
        <v>378</v>
      </c>
      <c r="E214" s="244" t="s">
        <v>5</v>
      </c>
      <c r="F214" s="243" t="s">
        <v>844</v>
      </c>
      <c r="G214" s="245" t="s">
        <v>253</v>
      </c>
      <c r="H214" s="252">
        <v>30000</v>
      </c>
      <c r="I214" s="252">
        <v>0</v>
      </c>
      <c r="J214" s="252">
        <v>0</v>
      </c>
      <c r="K214" s="252">
        <v>0</v>
      </c>
      <c r="L214" s="252">
        <v>0</v>
      </c>
    </row>
    <row r="215" spans="1:12" s="66" customFormat="1" ht="34.799999999999997" customHeight="1" x14ac:dyDescent="0.3">
      <c r="A215" s="37"/>
      <c r="B215" s="215"/>
      <c r="C215" s="224" t="s">
        <v>380</v>
      </c>
      <c r="D215" s="194" t="s">
        <v>381</v>
      </c>
      <c r="E215" s="244" t="s">
        <v>5</v>
      </c>
      <c r="F215" s="243" t="s">
        <v>382</v>
      </c>
      <c r="G215" s="245" t="s">
        <v>260</v>
      </c>
      <c r="H215" s="252">
        <v>84213</v>
      </c>
      <c r="I215" s="252">
        <v>0</v>
      </c>
      <c r="J215" s="252">
        <v>0</v>
      </c>
      <c r="K215" s="252">
        <v>0</v>
      </c>
      <c r="L215" s="252">
        <v>0</v>
      </c>
    </row>
    <row r="216" spans="1:12" s="66" customFormat="1" ht="34.799999999999997" customHeight="1" x14ac:dyDescent="0.3">
      <c r="A216" s="37"/>
      <c r="B216" s="215"/>
      <c r="C216" s="224" t="s">
        <v>542</v>
      </c>
      <c r="D216" s="200" t="s">
        <v>543</v>
      </c>
      <c r="E216" s="244" t="s">
        <v>5</v>
      </c>
      <c r="F216" s="243" t="s">
        <v>38</v>
      </c>
      <c r="G216" s="245" t="s">
        <v>260</v>
      </c>
      <c r="H216" s="252">
        <v>0</v>
      </c>
      <c r="I216" s="252">
        <v>0</v>
      </c>
      <c r="J216" s="252">
        <v>50000</v>
      </c>
      <c r="K216" s="252">
        <v>500000</v>
      </c>
      <c r="L216" s="252">
        <v>400000</v>
      </c>
    </row>
    <row r="217" spans="1:12" s="66" customFormat="1" ht="34.799999999999997" customHeight="1" x14ac:dyDescent="0.3">
      <c r="A217" s="37"/>
      <c r="B217" s="236"/>
      <c r="C217" s="224" t="s">
        <v>383</v>
      </c>
      <c r="D217" s="194" t="s">
        <v>384</v>
      </c>
      <c r="E217" s="244" t="s">
        <v>5</v>
      </c>
      <c r="F217" s="243" t="s">
        <v>162</v>
      </c>
      <c r="G217" s="245" t="s">
        <v>260</v>
      </c>
      <c r="H217" s="252">
        <v>40000</v>
      </c>
      <c r="I217" s="252">
        <v>8106</v>
      </c>
      <c r="J217" s="252">
        <v>0</v>
      </c>
      <c r="K217" s="252">
        <v>0</v>
      </c>
      <c r="L217" s="252">
        <v>0</v>
      </c>
    </row>
    <row r="218" spans="1:12" s="66" customFormat="1" ht="34.799999999999997" customHeight="1" x14ac:dyDescent="0.3">
      <c r="A218" s="37"/>
      <c r="B218" s="215"/>
      <c r="C218" s="224" t="s">
        <v>386</v>
      </c>
      <c r="D218" s="194" t="s">
        <v>648</v>
      </c>
      <c r="E218" s="244" t="s">
        <v>2</v>
      </c>
      <c r="F218" s="243" t="s">
        <v>988</v>
      </c>
      <c r="G218" s="245" t="s">
        <v>254</v>
      </c>
      <c r="H218" s="252">
        <v>50000</v>
      </c>
      <c r="I218" s="252">
        <v>0</v>
      </c>
      <c r="J218" s="252">
        <v>0</v>
      </c>
      <c r="K218" s="252">
        <v>0</v>
      </c>
      <c r="L218" s="252">
        <v>0</v>
      </c>
    </row>
    <row r="219" spans="1:12" s="66" customFormat="1" ht="34.799999999999997" customHeight="1" x14ac:dyDescent="0.3">
      <c r="A219" s="37"/>
      <c r="B219" s="215"/>
      <c r="C219" s="224" t="s">
        <v>434</v>
      </c>
      <c r="D219" s="194" t="s">
        <v>643</v>
      </c>
      <c r="E219" s="244" t="s">
        <v>2</v>
      </c>
      <c r="F219" s="243" t="s">
        <v>439</v>
      </c>
      <c r="G219" s="245" t="s">
        <v>254</v>
      </c>
      <c r="H219" s="252">
        <v>15</v>
      </c>
      <c r="I219" s="252">
        <v>0</v>
      </c>
      <c r="J219" s="252">
        <v>0</v>
      </c>
      <c r="K219" s="252">
        <v>0</v>
      </c>
      <c r="L219" s="252">
        <v>0</v>
      </c>
    </row>
    <row r="220" spans="1:12" s="66" customFormat="1" ht="34.799999999999997" customHeight="1" x14ac:dyDescent="0.3">
      <c r="A220" s="37"/>
      <c r="B220" s="215"/>
      <c r="C220" s="224" t="s">
        <v>435</v>
      </c>
      <c r="D220" s="194" t="s">
        <v>644</v>
      </c>
      <c r="E220" s="244" t="s">
        <v>2</v>
      </c>
      <c r="F220" s="243" t="s">
        <v>22</v>
      </c>
      <c r="G220" s="245" t="s">
        <v>254</v>
      </c>
      <c r="H220" s="252">
        <v>4</v>
      </c>
      <c r="I220" s="252">
        <v>0</v>
      </c>
      <c r="J220" s="252">
        <v>0</v>
      </c>
      <c r="K220" s="252">
        <v>0</v>
      </c>
      <c r="L220" s="252">
        <v>0</v>
      </c>
    </row>
    <row r="221" spans="1:12" s="66" customFormat="1" ht="34.799999999999997" customHeight="1" x14ac:dyDescent="0.3">
      <c r="A221" s="37"/>
      <c r="B221" s="215"/>
      <c r="C221" s="224" t="s">
        <v>436</v>
      </c>
      <c r="D221" s="194" t="s">
        <v>636</v>
      </c>
      <c r="E221" s="244" t="s">
        <v>2</v>
      </c>
      <c r="F221" s="243" t="s">
        <v>33</v>
      </c>
      <c r="G221" s="245" t="s">
        <v>254</v>
      </c>
      <c r="H221" s="252">
        <v>4962</v>
      </c>
      <c r="I221" s="252">
        <v>0</v>
      </c>
      <c r="J221" s="252">
        <v>0</v>
      </c>
      <c r="K221" s="252">
        <v>0</v>
      </c>
      <c r="L221" s="252">
        <v>0</v>
      </c>
    </row>
    <row r="222" spans="1:12" s="66" customFormat="1" ht="34.799999999999997" customHeight="1" x14ac:dyDescent="0.3">
      <c r="A222" s="37"/>
      <c r="B222" s="215"/>
      <c r="C222" s="224" t="s">
        <v>437</v>
      </c>
      <c r="D222" s="194" t="s">
        <v>637</v>
      </c>
      <c r="E222" s="244" t="s">
        <v>2</v>
      </c>
      <c r="F222" s="243" t="s">
        <v>50</v>
      </c>
      <c r="G222" s="245" t="s">
        <v>254</v>
      </c>
      <c r="H222" s="252">
        <v>4962</v>
      </c>
      <c r="I222" s="252">
        <v>0</v>
      </c>
      <c r="J222" s="252">
        <v>0</v>
      </c>
      <c r="K222" s="252">
        <v>0</v>
      </c>
      <c r="L222" s="252">
        <v>0</v>
      </c>
    </row>
    <row r="223" spans="1:12" s="66" customFormat="1" ht="34.799999999999997" customHeight="1" x14ac:dyDescent="0.3">
      <c r="A223" s="37"/>
      <c r="B223" s="215"/>
      <c r="C223" s="224" t="s">
        <v>438</v>
      </c>
      <c r="D223" s="194" t="s">
        <v>642</v>
      </c>
      <c r="E223" s="244" t="s">
        <v>2</v>
      </c>
      <c r="F223" s="243" t="s">
        <v>59</v>
      </c>
      <c r="G223" s="245" t="s">
        <v>254</v>
      </c>
      <c r="H223" s="252">
        <v>100000</v>
      </c>
      <c r="I223" s="252">
        <v>0</v>
      </c>
      <c r="J223" s="252">
        <v>649191.06999999995</v>
      </c>
      <c r="K223" s="252">
        <v>100000</v>
      </c>
      <c r="L223" s="252">
        <v>0</v>
      </c>
    </row>
    <row r="224" spans="1:12" s="66" customFormat="1" ht="34.799999999999997" customHeight="1" x14ac:dyDescent="0.3">
      <c r="A224" s="37"/>
      <c r="B224" s="238"/>
      <c r="C224" s="224" t="s">
        <v>440</v>
      </c>
      <c r="D224" s="194" t="s">
        <v>441</v>
      </c>
      <c r="E224" s="244" t="s">
        <v>2</v>
      </c>
      <c r="F224" s="243" t="s">
        <v>74</v>
      </c>
      <c r="G224" s="245" t="s">
        <v>254</v>
      </c>
      <c r="H224" s="252">
        <v>52813.69</v>
      </c>
      <c r="I224" s="252">
        <v>0</v>
      </c>
      <c r="J224" s="252">
        <v>0</v>
      </c>
      <c r="K224" s="252">
        <v>0</v>
      </c>
      <c r="L224" s="252">
        <v>0</v>
      </c>
    </row>
    <row r="225" spans="1:12" s="4" customFormat="1" ht="34.799999999999997" customHeight="1" x14ac:dyDescent="0.3">
      <c r="A225" s="1"/>
      <c r="B225" s="215"/>
      <c r="C225" s="224">
        <v>6670</v>
      </c>
      <c r="D225" s="194" t="s">
        <v>362</v>
      </c>
      <c r="E225" s="244" t="s">
        <v>2</v>
      </c>
      <c r="F225" s="243" t="s">
        <v>49</v>
      </c>
      <c r="G225" s="245" t="s">
        <v>254</v>
      </c>
      <c r="H225" s="252">
        <v>0</v>
      </c>
      <c r="I225" s="252">
        <v>0</v>
      </c>
      <c r="J225" s="252">
        <v>0</v>
      </c>
      <c r="K225" s="252">
        <v>50000</v>
      </c>
      <c r="L225" s="252">
        <v>50000</v>
      </c>
    </row>
    <row r="226" spans="1:12" s="4" customFormat="1" ht="34.799999999999997" customHeight="1" x14ac:dyDescent="0.3">
      <c r="A226" s="1"/>
      <c r="B226" s="215"/>
      <c r="C226" s="224">
        <v>6669</v>
      </c>
      <c r="D226" s="194" t="s">
        <v>363</v>
      </c>
      <c r="E226" s="244" t="s">
        <v>2</v>
      </c>
      <c r="F226" s="243" t="s">
        <v>49</v>
      </c>
      <c r="G226" s="245" t="s">
        <v>254</v>
      </c>
      <c r="H226" s="252">
        <v>0</v>
      </c>
      <c r="I226" s="252">
        <v>0</v>
      </c>
      <c r="J226" s="252">
        <v>0</v>
      </c>
      <c r="K226" s="252">
        <v>50000</v>
      </c>
      <c r="L226" s="252">
        <v>50000</v>
      </c>
    </row>
    <row r="227" spans="1:12" s="4" customFormat="1" ht="34.799999999999997" customHeight="1" x14ac:dyDescent="0.3">
      <c r="A227" s="1"/>
      <c r="B227" s="215"/>
      <c r="C227" s="224">
        <v>6671</v>
      </c>
      <c r="D227" s="194" t="s">
        <v>364</v>
      </c>
      <c r="E227" s="244" t="s">
        <v>2</v>
      </c>
      <c r="F227" s="243" t="s">
        <v>49</v>
      </c>
      <c r="G227" s="245" t="s">
        <v>254</v>
      </c>
      <c r="H227" s="252">
        <v>0</v>
      </c>
      <c r="I227" s="252">
        <v>0</v>
      </c>
      <c r="J227" s="252">
        <v>40000</v>
      </c>
      <c r="K227" s="252">
        <v>40000</v>
      </c>
      <c r="L227" s="252">
        <v>69040.399999999994</v>
      </c>
    </row>
    <row r="228" spans="1:12" s="4" customFormat="1" ht="34.799999999999997" customHeight="1" x14ac:dyDescent="0.3">
      <c r="A228" s="1"/>
      <c r="B228" s="215"/>
      <c r="C228" s="224">
        <v>6672</v>
      </c>
      <c r="D228" s="194" t="s">
        <v>365</v>
      </c>
      <c r="E228" s="244" t="s">
        <v>2</v>
      </c>
      <c r="F228" s="243" t="s">
        <v>49</v>
      </c>
      <c r="G228" s="245" t="s">
        <v>254</v>
      </c>
      <c r="H228" s="252">
        <v>5000</v>
      </c>
      <c r="I228" s="252">
        <v>0</v>
      </c>
      <c r="J228" s="252">
        <v>0</v>
      </c>
      <c r="K228" s="252">
        <v>0</v>
      </c>
      <c r="L228" s="252">
        <v>0</v>
      </c>
    </row>
    <row r="229" spans="1:12" s="4" customFormat="1" ht="34.799999999999997" customHeight="1" x14ac:dyDescent="0.3">
      <c r="A229" s="1"/>
      <c r="B229" s="215"/>
      <c r="C229" s="224">
        <v>9429</v>
      </c>
      <c r="D229" s="194" t="s">
        <v>366</v>
      </c>
      <c r="E229" s="244" t="s">
        <v>2</v>
      </c>
      <c r="F229" s="243" t="s">
        <v>49</v>
      </c>
      <c r="G229" s="245" t="s">
        <v>254</v>
      </c>
      <c r="H229" s="252">
        <v>103534.32</v>
      </c>
      <c r="I229" s="252">
        <v>0</v>
      </c>
      <c r="J229" s="252">
        <v>0</v>
      </c>
      <c r="K229" s="252">
        <v>0</v>
      </c>
      <c r="L229" s="252">
        <v>0</v>
      </c>
    </row>
    <row r="230" spans="1:12" s="4" customFormat="1" ht="34.799999999999997" customHeight="1" x14ac:dyDescent="0.3">
      <c r="A230" s="1"/>
      <c r="B230" s="215"/>
      <c r="C230" s="224">
        <v>9433</v>
      </c>
      <c r="D230" s="194" t="s">
        <v>367</v>
      </c>
      <c r="E230" s="244" t="s">
        <v>2</v>
      </c>
      <c r="F230" s="243" t="s">
        <v>49</v>
      </c>
      <c r="G230" s="245" t="s">
        <v>254</v>
      </c>
      <c r="H230" s="252">
        <v>0</v>
      </c>
      <c r="I230" s="252">
        <v>0</v>
      </c>
      <c r="J230" s="252">
        <v>0</v>
      </c>
      <c r="K230" s="252">
        <v>37995</v>
      </c>
      <c r="L230" s="252">
        <v>0</v>
      </c>
    </row>
    <row r="231" spans="1:12" s="4" customFormat="1" ht="34.799999999999997" customHeight="1" x14ac:dyDescent="0.3">
      <c r="A231" s="1"/>
      <c r="B231" s="215"/>
      <c r="C231" s="224">
        <v>9432</v>
      </c>
      <c r="D231" s="194" t="s">
        <v>368</v>
      </c>
      <c r="E231" s="244" t="s">
        <v>2</v>
      </c>
      <c r="F231" s="243" t="s">
        <v>49</v>
      </c>
      <c r="G231" s="245" t="s">
        <v>254</v>
      </c>
      <c r="H231" s="252">
        <v>0</v>
      </c>
      <c r="I231" s="252">
        <v>0</v>
      </c>
      <c r="J231" s="252">
        <v>0</v>
      </c>
      <c r="K231" s="252">
        <v>37995</v>
      </c>
      <c r="L231" s="252">
        <v>0</v>
      </c>
    </row>
    <row r="232" spans="1:12" s="4" customFormat="1" ht="34.799999999999997" customHeight="1" x14ac:dyDescent="0.3">
      <c r="A232" s="1"/>
      <c r="B232" s="215"/>
      <c r="C232" s="224">
        <v>9434</v>
      </c>
      <c r="D232" s="194" t="s">
        <v>369</v>
      </c>
      <c r="E232" s="244" t="s">
        <v>2</v>
      </c>
      <c r="F232" s="243" t="s">
        <v>49</v>
      </c>
      <c r="G232" s="245" t="s">
        <v>254</v>
      </c>
      <c r="H232" s="252">
        <v>0</v>
      </c>
      <c r="I232" s="252">
        <v>0</v>
      </c>
      <c r="J232" s="252">
        <v>0</v>
      </c>
      <c r="K232" s="252">
        <v>69738.570000000007</v>
      </c>
      <c r="L232" s="252">
        <v>78933.19</v>
      </c>
    </row>
    <row r="233" spans="1:12" s="4" customFormat="1" ht="34.799999999999997" customHeight="1" x14ac:dyDescent="0.3">
      <c r="A233" s="1"/>
      <c r="B233" s="215"/>
      <c r="C233" s="224">
        <v>9431</v>
      </c>
      <c r="D233" s="194" t="s">
        <v>370</v>
      </c>
      <c r="E233" s="244" t="s">
        <v>2</v>
      </c>
      <c r="F233" s="243" t="s">
        <v>49</v>
      </c>
      <c r="G233" s="245" t="s">
        <v>254</v>
      </c>
      <c r="H233" s="252">
        <v>0</v>
      </c>
      <c r="I233" s="252">
        <v>0</v>
      </c>
      <c r="J233" s="252">
        <v>0</v>
      </c>
      <c r="K233" s="252">
        <v>30396.15</v>
      </c>
      <c r="L233" s="252">
        <v>0</v>
      </c>
    </row>
    <row r="234" spans="1:12" s="4" customFormat="1" ht="34.799999999999997" customHeight="1" x14ac:dyDescent="0.3">
      <c r="A234" s="1"/>
      <c r="B234" s="215"/>
      <c r="C234" s="224">
        <v>9430</v>
      </c>
      <c r="D234" s="194" t="s">
        <v>371</v>
      </c>
      <c r="E234" s="244" t="s">
        <v>2</v>
      </c>
      <c r="F234" s="243" t="s">
        <v>49</v>
      </c>
      <c r="G234" s="245" t="s">
        <v>254</v>
      </c>
      <c r="H234" s="252">
        <v>0</v>
      </c>
      <c r="I234" s="252">
        <v>0</v>
      </c>
      <c r="J234" s="252">
        <v>0</v>
      </c>
      <c r="K234" s="252">
        <v>36551.9</v>
      </c>
      <c r="L234" s="252">
        <v>0</v>
      </c>
    </row>
    <row r="235" spans="1:12" s="4" customFormat="1" ht="34.799999999999997" customHeight="1" x14ac:dyDescent="0.3">
      <c r="A235" s="1"/>
      <c r="B235" s="215"/>
      <c r="C235" s="224">
        <v>9435</v>
      </c>
      <c r="D235" s="194" t="s">
        <v>372</v>
      </c>
      <c r="E235" s="244" t="s">
        <v>2</v>
      </c>
      <c r="F235" s="243" t="s">
        <v>49</v>
      </c>
      <c r="G235" s="245" t="s">
        <v>254</v>
      </c>
      <c r="H235" s="252">
        <v>0</v>
      </c>
      <c r="I235" s="252">
        <v>0</v>
      </c>
      <c r="J235" s="252">
        <v>0</v>
      </c>
      <c r="K235" s="252">
        <v>29782.009999999995</v>
      </c>
      <c r="L235" s="252">
        <v>0</v>
      </c>
    </row>
    <row r="236" spans="1:12" s="4" customFormat="1" ht="34.799999999999997" customHeight="1" x14ac:dyDescent="0.3">
      <c r="A236" s="1"/>
      <c r="B236" s="215"/>
      <c r="C236" s="224" t="s">
        <v>451</v>
      </c>
      <c r="D236" s="194" t="s">
        <v>452</v>
      </c>
      <c r="E236" s="244" t="s">
        <v>5</v>
      </c>
      <c r="F236" s="243" t="s">
        <v>30</v>
      </c>
      <c r="G236" s="245" t="s">
        <v>259</v>
      </c>
      <c r="H236" s="252">
        <v>0</v>
      </c>
      <c r="I236" s="252">
        <v>0</v>
      </c>
      <c r="J236" s="252">
        <v>417914</v>
      </c>
      <c r="K236" s="252">
        <v>230000</v>
      </c>
      <c r="L236" s="252">
        <v>300000</v>
      </c>
    </row>
    <row r="237" spans="1:12" s="4" customFormat="1" ht="34.799999999999997" customHeight="1" x14ac:dyDescent="0.3">
      <c r="A237" s="1"/>
      <c r="B237" s="236"/>
      <c r="C237" s="224" t="s">
        <v>432</v>
      </c>
      <c r="D237" s="194" t="s">
        <v>433</v>
      </c>
      <c r="E237" s="244" t="s">
        <v>2</v>
      </c>
      <c r="F237" s="243" t="s">
        <v>30</v>
      </c>
      <c r="G237" s="245" t="s">
        <v>254</v>
      </c>
      <c r="H237" s="252">
        <v>12302.970000000001</v>
      </c>
      <c r="I237" s="252">
        <v>0</v>
      </c>
      <c r="J237" s="252">
        <v>0</v>
      </c>
      <c r="K237" s="252">
        <v>0</v>
      </c>
      <c r="L237" s="252">
        <v>0</v>
      </c>
    </row>
    <row r="238" spans="1:12" s="4" customFormat="1" ht="34.799999999999997" customHeight="1" x14ac:dyDescent="0.3">
      <c r="B238" s="215"/>
      <c r="C238" s="223">
        <v>9439</v>
      </c>
      <c r="D238" s="194" t="s">
        <v>426</v>
      </c>
      <c r="E238" s="244" t="s">
        <v>5</v>
      </c>
      <c r="F238" s="243" t="s">
        <v>978</v>
      </c>
      <c r="G238" s="245" t="s">
        <v>260</v>
      </c>
      <c r="H238" s="252">
        <v>172493</v>
      </c>
      <c r="I238" s="252">
        <v>75000</v>
      </c>
      <c r="J238" s="252">
        <v>18072</v>
      </c>
      <c r="K238" s="252">
        <v>19000</v>
      </c>
      <c r="L238" s="252">
        <v>19000</v>
      </c>
    </row>
    <row r="239" spans="1:12" s="4" customFormat="1" ht="34.799999999999997" customHeight="1" x14ac:dyDescent="0.3">
      <c r="B239" s="236"/>
      <c r="C239" s="224" t="s">
        <v>427</v>
      </c>
      <c r="D239" s="199" t="s">
        <v>1043</v>
      </c>
      <c r="E239" s="244" t="s">
        <v>2</v>
      </c>
      <c r="F239" s="243" t="s">
        <v>110</v>
      </c>
      <c r="G239" s="245" t="s">
        <v>254</v>
      </c>
      <c r="H239" s="252">
        <v>215443</v>
      </c>
      <c r="I239" s="252">
        <v>95213.040000000037</v>
      </c>
      <c r="J239" s="252">
        <v>87500</v>
      </c>
      <c r="K239" s="252">
        <v>0</v>
      </c>
      <c r="L239" s="252">
        <v>0</v>
      </c>
    </row>
    <row r="240" spans="1:12" s="4" customFormat="1" ht="34.799999999999997" customHeight="1" x14ac:dyDescent="0.3">
      <c r="B240" s="236"/>
      <c r="C240" s="224" t="s">
        <v>428</v>
      </c>
      <c r="D240" s="194" t="s">
        <v>634</v>
      </c>
      <c r="E240" s="244" t="s">
        <v>2</v>
      </c>
      <c r="F240" s="243" t="s">
        <v>121</v>
      </c>
      <c r="G240" s="245" t="s">
        <v>254</v>
      </c>
      <c r="H240" s="252">
        <v>150000</v>
      </c>
      <c r="I240" s="252">
        <v>246522.84999999998</v>
      </c>
      <c r="J240" s="252">
        <v>200000</v>
      </c>
      <c r="K240" s="252">
        <v>0</v>
      </c>
      <c r="L240" s="252">
        <v>0</v>
      </c>
    </row>
    <row r="241" spans="1:12" s="4" customFormat="1" ht="34.799999999999997" customHeight="1" x14ac:dyDescent="0.3">
      <c r="B241" s="215"/>
      <c r="C241" s="233" t="s">
        <v>429</v>
      </c>
      <c r="D241" s="194" t="s">
        <v>635</v>
      </c>
      <c r="E241" s="244" t="s">
        <v>2</v>
      </c>
      <c r="F241" s="243" t="s">
        <v>431</v>
      </c>
      <c r="G241" s="245" t="s">
        <v>254</v>
      </c>
      <c r="H241" s="252">
        <v>5200</v>
      </c>
      <c r="I241" s="252">
        <v>0</v>
      </c>
      <c r="J241" s="252">
        <v>0</v>
      </c>
      <c r="K241" s="252">
        <v>0</v>
      </c>
      <c r="L241" s="252">
        <v>0</v>
      </c>
    </row>
    <row r="242" spans="1:12" s="4" customFormat="1" ht="34.799999999999997" customHeight="1" x14ac:dyDescent="0.3">
      <c r="B242" s="236"/>
      <c r="C242" s="233" t="s">
        <v>430</v>
      </c>
      <c r="D242" s="194" t="s">
        <v>634</v>
      </c>
      <c r="E242" s="244" t="s">
        <v>2</v>
      </c>
      <c r="F242" s="243" t="s">
        <v>103</v>
      </c>
      <c r="G242" s="245" t="s">
        <v>254</v>
      </c>
      <c r="H242" s="252">
        <v>0</v>
      </c>
      <c r="I242" s="252">
        <v>0</v>
      </c>
      <c r="J242" s="252">
        <v>30000</v>
      </c>
      <c r="K242" s="252">
        <v>0</v>
      </c>
      <c r="L242" s="252">
        <v>0</v>
      </c>
    </row>
    <row r="243" spans="1:12" s="4" customFormat="1" ht="34.799999999999997" customHeight="1" x14ac:dyDescent="0.3">
      <c r="B243" s="215"/>
      <c r="C243" s="233" t="s">
        <v>442</v>
      </c>
      <c r="D243" s="194" t="s">
        <v>443</v>
      </c>
      <c r="E243" s="244" t="s">
        <v>3</v>
      </c>
      <c r="F243" s="243" t="s">
        <v>820</v>
      </c>
      <c r="G243" s="245" t="s">
        <v>253</v>
      </c>
      <c r="H243" s="252">
        <v>15000</v>
      </c>
      <c r="I243" s="252">
        <v>0</v>
      </c>
      <c r="J243" s="252">
        <v>0</v>
      </c>
      <c r="K243" s="252">
        <v>0</v>
      </c>
      <c r="L243" s="252">
        <v>0</v>
      </c>
    </row>
    <row r="244" spans="1:12" s="6" customFormat="1" ht="34.799999999999997" customHeight="1" x14ac:dyDescent="0.3">
      <c r="A244" s="29"/>
      <c r="B244" s="238"/>
      <c r="C244" s="223">
        <v>9441</v>
      </c>
      <c r="D244" s="205" t="s">
        <v>444</v>
      </c>
      <c r="E244" s="244" t="s">
        <v>5</v>
      </c>
      <c r="F244" s="243" t="s">
        <v>829</v>
      </c>
      <c r="G244" s="245" t="s">
        <v>260</v>
      </c>
      <c r="H244" s="252">
        <v>36985</v>
      </c>
      <c r="I244" s="252">
        <v>7000</v>
      </c>
      <c r="J244" s="252">
        <v>4000</v>
      </c>
      <c r="K244" s="252">
        <v>4000</v>
      </c>
      <c r="L244" s="252">
        <v>4000</v>
      </c>
    </row>
    <row r="245" spans="1:12" s="6" customFormat="1" ht="34.799999999999997" customHeight="1" x14ac:dyDescent="0.3">
      <c r="A245" s="29"/>
      <c r="B245" s="238"/>
      <c r="C245" s="223">
        <v>9444</v>
      </c>
      <c r="D245" s="205" t="s">
        <v>445</v>
      </c>
      <c r="E245" s="244" t="s">
        <v>5</v>
      </c>
      <c r="F245" s="243" t="s">
        <v>830</v>
      </c>
      <c r="G245" s="245" t="s">
        <v>260</v>
      </c>
      <c r="H245" s="252">
        <v>36262</v>
      </c>
      <c r="I245" s="252">
        <v>7000</v>
      </c>
      <c r="J245" s="252">
        <v>2500</v>
      </c>
      <c r="K245" s="252">
        <v>2500</v>
      </c>
      <c r="L245" s="252">
        <v>2500</v>
      </c>
    </row>
    <row r="246" spans="1:12" s="6" customFormat="1" ht="34.799999999999997" customHeight="1" x14ac:dyDescent="0.3">
      <c r="A246" s="29"/>
      <c r="B246" s="238"/>
      <c r="C246" s="233" t="s">
        <v>446</v>
      </c>
      <c r="D246" s="205" t="s">
        <v>553</v>
      </c>
      <c r="E246" s="244" t="s">
        <v>5</v>
      </c>
      <c r="F246" s="243" t="s">
        <v>119</v>
      </c>
      <c r="G246" s="245" t="s">
        <v>259</v>
      </c>
      <c r="H246" s="252">
        <v>2500</v>
      </c>
      <c r="I246" s="252">
        <v>0</v>
      </c>
      <c r="J246" s="252">
        <v>0</v>
      </c>
      <c r="K246" s="252">
        <v>0</v>
      </c>
      <c r="L246" s="252">
        <v>0</v>
      </c>
    </row>
    <row r="247" spans="1:12" s="6" customFormat="1" ht="34.799999999999997" customHeight="1" x14ac:dyDescent="0.3">
      <c r="A247" s="29"/>
      <c r="B247" s="238"/>
      <c r="C247" s="233" t="s">
        <v>447</v>
      </c>
      <c r="D247" s="205" t="s">
        <v>640</v>
      </c>
      <c r="E247" s="244" t="s">
        <v>2</v>
      </c>
      <c r="F247" s="243" t="s">
        <v>39</v>
      </c>
      <c r="G247" s="245" t="s">
        <v>254</v>
      </c>
      <c r="H247" s="252">
        <v>1637</v>
      </c>
      <c r="I247" s="252">
        <v>0</v>
      </c>
      <c r="J247" s="252">
        <v>0</v>
      </c>
      <c r="K247" s="252">
        <v>0</v>
      </c>
      <c r="L247" s="252">
        <v>0</v>
      </c>
    </row>
    <row r="248" spans="1:12" s="6" customFormat="1" ht="34.799999999999997" customHeight="1" x14ac:dyDescent="0.3">
      <c r="A248" s="29"/>
      <c r="B248" s="238"/>
      <c r="C248" s="223">
        <v>9440</v>
      </c>
      <c r="D248" s="205" t="s">
        <v>449</v>
      </c>
      <c r="E248" s="244" t="s">
        <v>5</v>
      </c>
      <c r="F248" s="243" t="s">
        <v>828</v>
      </c>
      <c r="G248" s="245" t="s">
        <v>260</v>
      </c>
      <c r="H248" s="252">
        <v>123625</v>
      </c>
      <c r="I248" s="252">
        <v>46173</v>
      </c>
      <c r="J248" s="252">
        <v>20000</v>
      </c>
      <c r="K248" s="252">
        <v>20000</v>
      </c>
      <c r="L248" s="252">
        <v>20000</v>
      </c>
    </row>
    <row r="249" spans="1:12" s="6" customFormat="1" ht="34.799999999999997" customHeight="1" x14ac:dyDescent="0.3">
      <c r="A249" s="29"/>
      <c r="B249" s="238"/>
      <c r="C249" s="223">
        <v>9442</v>
      </c>
      <c r="D249" s="205" t="s">
        <v>450</v>
      </c>
      <c r="E249" s="244" t="s">
        <v>5</v>
      </c>
      <c r="F249" s="243" t="s">
        <v>982</v>
      </c>
      <c r="G249" s="245" t="s">
        <v>260</v>
      </c>
      <c r="H249" s="252">
        <v>22985</v>
      </c>
      <c r="I249" s="252">
        <v>7000</v>
      </c>
      <c r="J249" s="252">
        <v>4762.0200000000004</v>
      </c>
      <c r="K249" s="252">
        <v>4000</v>
      </c>
      <c r="L249" s="252">
        <v>4000</v>
      </c>
    </row>
    <row r="250" spans="1:12" s="6" customFormat="1" ht="34.799999999999997" customHeight="1" x14ac:dyDescent="0.3">
      <c r="A250" s="29"/>
      <c r="B250" s="238"/>
      <c r="C250" s="233" t="s">
        <v>453</v>
      </c>
      <c r="D250" s="205" t="s">
        <v>919</v>
      </c>
      <c r="E250" s="244" t="s">
        <v>3</v>
      </c>
      <c r="F250" s="243" t="s">
        <v>978</v>
      </c>
      <c r="G250" s="245" t="s">
        <v>253</v>
      </c>
      <c r="H250" s="252">
        <v>932634.39999999991</v>
      </c>
      <c r="I250" s="252">
        <v>0</v>
      </c>
      <c r="J250" s="252">
        <v>0</v>
      </c>
      <c r="K250" s="252">
        <v>0</v>
      </c>
      <c r="L250" s="252">
        <v>200000</v>
      </c>
    </row>
    <row r="251" spans="1:12" s="6" customFormat="1" ht="34.799999999999997" customHeight="1" x14ac:dyDescent="0.3">
      <c r="A251" s="29"/>
      <c r="B251" s="238"/>
      <c r="C251" s="233" t="s">
        <v>454</v>
      </c>
      <c r="D251" s="205" t="s">
        <v>631</v>
      </c>
      <c r="E251" s="244" t="s">
        <v>3</v>
      </c>
      <c r="F251" s="243" t="s">
        <v>833</v>
      </c>
      <c r="G251" s="245" t="s">
        <v>253</v>
      </c>
      <c r="H251" s="252">
        <v>15000</v>
      </c>
      <c r="I251" s="252">
        <v>0</v>
      </c>
      <c r="J251" s="252">
        <v>0</v>
      </c>
      <c r="K251" s="252">
        <v>0</v>
      </c>
      <c r="L251" s="252">
        <v>0</v>
      </c>
    </row>
    <row r="252" spans="1:12" s="39" customFormat="1" ht="34.799999999999997" customHeight="1" x14ac:dyDescent="0.3">
      <c r="A252" s="38"/>
      <c r="B252" s="238"/>
      <c r="C252" s="233" t="s">
        <v>458</v>
      </c>
      <c r="D252" s="205" t="s">
        <v>459</v>
      </c>
      <c r="E252" s="244" t="s">
        <v>172</v>
      </c>
      <c r="F252" s="243" t="s">
        <v>33</v>
      </c>
      <c r="G252" s="245" t="s">
        <v>251</v>
      </c>
      <c r="H252" s="252">
        <v>15000</v>
      </c>
      <c r="I252" s="252">
        <v>0</v>
      </c>
      <c r="J252" s="252">
        <v>0</v>
      </c>
      <c r="K252" s="252">
        <v>0</v>
      </c>
      <c r="L252" s="252">
        <v>0</v>
      </c>
    </row>
    <row r="253" spans="1:12" s="6" customFormat="1" ht="34.799999999999997" customHeight="1" x14ac:dyDescent="0.3">
      <c r="A253" s="29"/>
      <c r="B253" s="238"/>
      <c r="C253" s="233" t="s">
        <v>455</v>
      </c>
      <c r="D253" s="205" t="s">
        <v>638</v>
      </c>
      <c r="E253" s="244" t="s">
        <v>2</v>
      </c>
      <c r="F253" s="243" t="s">
        <v>457</v>
      </c>
      <c r="G253" s="245" t="s">
        <v>254</v>
      </c>
      <c r="H253" s="252">
        <v>4962</v>
      </c>
      <c r="I253" s="252">
        <v>0</v>
      </c>
      <c r="J253" s="252">
        <v>0</v>
      </c>
      <c r="K253" s="252">
        <v>0</v>
      </c>
      <c r="L253" s="252">
        <v>0</v>
      </c>
    </row>
    <row r="254" spans="1:12" s="39" customFormat="1" ht="34.799999999999997" customHeight="1" x14ac:dyDescent="0.3">
      <c r="A254" s="38"/>
      <c r="B254" s="238"/>
      <c r="C254" s="233" t="s">
        <v>460</v>
      </c>
      <c r="D254" s="205" t="s">
        <v>461</v>
      </c>
      <c r="E254" s="244" t="s">
        <v>3</v>
      </c>
      <c r="F254" s="243" t="s">
        <v>981</v>
      </c>
      <c r="G254" s="245" t="s">
        <v>253</v>
      </c>
      <c r="H254" s="252">
        <v>428761.68999999994</v>
      </c>
      <c r="I254" s="252">
        <v>200000</v>
      </c>
      <c r="J254" s="252">
        <v>500000</v>
      </c>
      <c r="K254" s="252">
        <v>100000</v>
      </c>
      <c r="L254" s="252">
        <v>300000</v>
      </c>
    </row>
    <row r="255" spans="1:12" s="39" customFormat="1" ht="34.799999999999997" customHeight="1" x14ac:dyDescent="0.3">
      <c r="A255" s="38"/>
      <c r="B255" s="238"/>
      <c r="C255" s="233" t="s">
        <v>462</v>
      </c>
      <c r="D255" s="205" t="s">
        <v>463</v>
      </c>
      <c r="E255" s="244" t="s">
        <v>3</v>
      </c>
      <c r="F255" s="243" t="s">
        <v>821</v>
      </c>
      <c r="G255" s="245" t="s">
        <v>253</v>
      </c>
      <c r="H255" s="252">
        <v>5000</v>
      </c>
      <c r="I255" s="252">
        <v>0</v>
      </c>
      <c r="J255" s="252">
        <v>0</v>
      </c>
      <c r="K255" s="252">
        <v>0</v>
      </c>
      <c r="L255" s="252">
        <v>0</v>
      </c>
    </row>
    <row r="256" spans="1:12" s="39" customFormat="1" ht="34.799999999999997" customHeight="1" x14ac:dyDescent="0.3">
      <c r="A256" s="38"/>
      <c r="B256" s="238"/>
      <c r="C256" s="233" t="s">
        <v>464</v>
      </c>
      <c r="D256" s="205" t="s">
        <v>465</v>
      </c>
      <c r="E256" s="244" t="s">
        <v>2</v>
      </c>
      <c r="F256" s="243" t="s">
        <v>10</v>
      </c>
      <c r="G256" s="245" t="s">
        <v>254</v>
      </c>
      <c r="H256" s="252">
        <v>5200</v>
      </c>
      <c r="I256" s="252">
        <v>0</v>
      </c>
      <c r="J256" s="252">
        <v>0</v>
      </c>
      <c r="K256" s="252">
        <v>0</v>
      </c>
      <c r="L256" s="252">
        <v>0</v>
      </c>
    </row>
    <row r="257" spans="1:12" s="39" customFormat="1" ht="34.799999999999997" customHeight="1" x14ac:dyDescent="0.3">
      <c r="A257" s="38"/>
      <c r="B257" s="238"/>
      <c r="C257" s="233" t="s">
        <v>466</v>
      </c>
      <c r="D257" s="205" t="s">
        <v>467</v>
      </c>
      <c r="E257" s="244" t="s">
        <v>2</v>
      </c>
      <c r="F257" s="243" t="s">
        <v>974</v>
      </c>
      <c r="G257" s="245" t="s">
        <v>254</v>
      </c>
      <c r="H257" s="252">
        <v>5200</v>
      </c>
      <c r="I257" s="252">
        <v>0</v>
      </c>
      <c r="J257" s="252">
        <v>0</v>
      </c>
      <c r="K257" s="252">
        <v>0</v>
      </c>
      <c r="L257" s="252">
        <v>0</v>
      </c>
    </row>
    <row r="258" spans="1:12" s="39" customFormat="1" ht="34.799999999999997" customHeight="1" x14ac:dyDescent="0.3">
      <c r="A258" s="38"/>
      <c r="B258" s="238"/>
      <c r="C258" s="233" t="s">
        <v>468</v>
      </c>
      <c r="D258" s="205" t="s">
        <v>469</v>
      </c>
      <c r="E258" s="244" t="s">
        <v>2</v>
      </c>
      <c r="F258" s="243" t="s">
        <v>89</v>
      </c>
      <c r="G258" s="245" t="s">
        <v>254</v>
      </c>
      <c r="H258" s="252">
        <v>824</v>
      </c>
      <c r="I258" s="252">
        <v>0</v>
      </c>
      <c r="J258" s="252">
        <v>0</v>
      </c>
      <c r="K258" s="252">
        <v>0</v>
      </c>
      <c r="L258" s="252">
        <v>0</v>
      </c>
    </row>
    <row r="259" spans="1:12" s="39" customFormat="1" ht="34.799999999999997" customHeight="1" x14ac:dyDescent="0.3">
      <c r="A259" s="38"/>
      <c r="B259" s="238"/>
      <c r="C259" s="233" t="s">
        <v>470</v>
      </c>
      <c r="D259" s="205" t="s">
        <v>471</v>
      </c>
      <c r="E259" s="244" t="s">
        <v>2</v>
      </c>
      <c r="F259" s="243" t="s">
        <v>53</v>
      </c>
      <c r="G259" s="245" t="s">
        <v>254</v>
      </c>
      <c r="H259" s="252">
        <v>1844</v>
      </c>
      <c r="I259" s="252">
        <v>0</v>
      </c>
      <c r="J259" s="252">
        <v>0</v>
      </c>
      <c r="K259" s="252">
        <v>0</v>
      </c>
      <c r="L259" s="252">
        <v>0</v>
      </c>
    </row>
    <row r="260" spans="1:12" s="39" customFormat="1" ht="34.799999999999997" customHeight="1" x14ac:dyDescent="0.3">
      <c r="A260" s="38"/>
      <c r="B260" s="238"/>
      <c r="C260" s="233" t="s">
        <v>621</v>
      </c>
      <c r="D260" s="205" t="s">
        <v>920</v>
      </c>
      <c r="E260" s="244" t="s">
        <v>2</v>
      </c>
      <c r="F260" s="243" t="s">
        <v>610</v>
      </c>
      <c r="G260" s="245" t="s">
        <v>254</v>
      </c>
      <c r="H260" s="252">
        <v>316</v>
      </c>
      <c r="I260" s="252">
        <v>0</v>
      </c>
      <c r="J260" s="252">
        <v>0</v>
      </c>
      <c r="K260" s="252">
        <v>0</v>
      </c>
      <c r="L260" s="252">
        <v>0</v>
      </c>
    </row>
    <row r="261" spans="1:12" s="39" customFormat="1" ht="34.799999999999997" customHeight="1" x14ac:dyDescent="0.3">
      <c r="A261" s="38"/>
      <c r="B261" s="236"/>
      <c r="C261" s="233" t="s">
        <v>622</v>
      </c>
      <c r="D261" s="205" t="s">
        <v>921</v>
      </c>
      <c r="E261" s="244" t="s">
        <v>2</v>
      </c>
      <c r="F261" s="243" t="s">
        <v>623</v>
      </c>
      <c r="G261" s="245" t="s">
        <v>254</v>
      </c>
      <c r="H261" s="252">
        <v>0</v>
      </c>
      <c r="I261" s="252">
        <v>0</v>
      </c>
      <c r="J261" s="252">
        <v>4000</v>
      </c>
      <c r="K261" s="252">
        <v>0</v>
      </c>
      <c r="L261" s="252">
        <v>0</v>
      </c>
    </row>
    <row r="262" spans="1:12" s="39" customFormat="1" ht="34.799999999999997" customHeight="1" x14ac:dyDescent="0.3">
      <c r="A262" s="38"/>
      <c r="B262" s="238"/>
      <c r="C262" s="233" t="s">
        <v>472</v>
      </c>
      <c r="D262" s="205" t="s">
        <v>922</v>
      </c>
      <c r="E262" s="244" t="s">
        <v>3</v>
      </c>
      <c r="F262" s="243" t="s">
        <v>845</v>
      </c>
      <c r="G262" s="245" t="s">
        <v>253</v>
      </c>
      <c r="H262" s="252">
        <v>350000</v>
      </c>
      <c r="I262" s="252">
        <v>0</v>
      </c>
      <c r="J262" s="252">
        <v>0</v>
      </c>
      <c r="K262" s="252">
        <v>0</v>
      </c>
      <c r="L262" s="252">
        <v>0</v>
      </c>
    </row>
    <row r="263" spans="1:12" s="6" customFormat="1" ht="34.799999999999997" customHeight="1" x14ac:dyDescent="0.3">
      <c r="A263" s="29"/>
      <c r="B263" s="238"/>
      <c r="C263" s="233" t="s">
        <v>456</v>
      </c>
      <c r="D263" s="205" t="s">
        <v>639</v>
      </c>
      <c r="E263" s="244" t="s">
        <v>2</v>
      </c>
      <c r="F263" s="243" t="s">
        <v>27</v>
      </c>
      <c r="G263" s="245" t="s">
        <v>254</v>
      </c>
      <c r="H263" s="252">
        <v>4860</v>
      </c>
      <c r="I263" s="252">
        <v>0</v>
      </c>
      <c r="J263" s="252">
        <v>0</v>
      </c>
      <c r="K263" s="252">
        <v>0</v>
      </c>
      <c r="L263" s="252">
        <v>0</v>
      </c>
    </row>
    <row r="264" spans="1:12" s="6" customFormat="1" ht="34.799999999999997" customHeight="1" x14ac:dyDescent="0.3">
      <c r="A264" s="29"/>
      <c r="B264" s="238"/>
      <c r="C264" s="233" t="s">
        <v>448</v>
      </c>
      <c r="D264" s="205" t="s">
        <v>641</v>
      </c>
      <c r="E264" s="244" t="s">
        <v>2</v>
      </c>
      <c r="F264" s="243" t="s">
        <v>73</v>
      </c>
      <c r="G264" s="245" t="s">
        <v>254</v>
      </c>
      <c r="H264" s="252">
        <v>945.54</v>
      </c>
      <c r="I264" s="252">
        <v>0</v>
      </c>
      <c r="J264" s="252">
        <v>0</v>
      </c>
      <c r="K264" s="252">
        <v>0</v>
      </c>
      <c r="L264" s="252">
        <v>0</v>
      </c>
    </row>
    <row r="265" spans="1:12" s="6" customFormat="1" ht="34.799999999999997" customHeight="1" x14ac:dyDescent="0.3">
      <c r="A265" s="29"/>
      <c r="B265" s="238"/>
      <c r="C265" s="223">
        <v>9525</v>
      </c>
      <c r="D265" s="205" t="s">
        <v>479</v>
      </c>
      <c r="E265" s="244" t="s">
        <v>3</v>
      </c>
      <c r="F265" s="243" t="s">
        <v>221</v>
      </c>
      <c r="G265" s="245" t="s">
        <v>253</v>
      </c>
      <c r="H265" s="252">
        <v>250000</v>
      </c>
      <c r="I265" s="252">
        <v>60000</v>
      </c>
      <c r="J265" s="252">
        <v>0</v>
      </c>
      <c r="K265" s="252">
        <v>0</v>
      </c>
      <c r="L265" s="252">
        <v>0</v>
      </c>
    </row>
    <row r="266" spans="1:12" s="6" customFormat="1" ht="34.799999999999997" customHeight="1" x14ac:dyDescent="0.3">
      <c r="A266" s="29"/>
      <c r="B266" s="238"/>
      <c r="C266" s="223">
        <v>9526</v>
      </c>
      <c r="D266" s="205" t="s">
        <v>480</v>
      </c>
      <c r="E266" s="244" t="s">
        <v>3</v>
      </c>
      <c r="F266" s="243" t="s">
        <v>221</v>
      </c>
      <c r="G266" s="245" t="s">
        <v>253</v>
      </c>
      <c r="H266" s="252">
        <v>28973.58</v>
      </c>
      <c r="I266" s="252">
        <v>30000</v>
      </c>
      <c r="J266" s="252">
        <v>100000</v>
      </c>
      <c r="K266" s="252">
        <v>150000</v>
      </c>
      <c r="L266" s="252">
        <v>292057.03000000003</v>
      </c>
    </row>
    <row r="267" spans="1:12" s="6" customFormat="1" ht="34.799999999999997" customHeight="1" x14ac:dyDescent="0.3">
      <c r="A267" s="29"/>
      <c r="B267" s="238"/>
      <c r="C267" s="223">
        <v>9527</v>
      </c>
      <c r="D267" s="205" t="s">
        <v>481</v>
      </c>
      <c r="E267" s="244" t="s">
        <v>3</v>
      </c>
      <c r="F267" s="243" t="s">
        <v>221</v>
      </c>
      <c r="G267" s="245" t="s">
        <v>253</v>
      </c>
      <c r="H267" s="252">
        <v>0</v>
      </c>
      <c r="I267" s="252">
        <v>50000</v>
      </c>
      <c r="J267" s="252">
        <v>50000</v>
      </c>
      <c r="K267" s="252">
        <v>94699.54</v>
      </c>
      <c r="L267" s="252">
        <v>52127.4</v>
      </c>
    </row>
    <row r="268" spans="1:12" s="6" customFormat="1" ht="34.799999999999997" customHeight="1" x14ac:dyDescent="0.3">
      <c r="A268" s="29"/>
      <c r="B268" s="238"/>
      <c r="C268" s="223">
        <v>9528</v>
      </c>
      <c r="D268" s="205" t="s">
        <v>923</v>
      </c>
      <c r="E268" s="244" t="s">
        <v>130</v>
      </c>
      <c r="F268" s="243" t="s">
        <v>221</v>
      </c>
      <c r="G268" s="245" t="s">
        <v>253</v>
      </c>
      <c r="H268" s="252">
        <v>150000</v>
      </c>
      <c r="I268" s="252">
        <v>0</v>
      </c>
      <c r="J268" s="252">
        <v>0</v>
      </c>
      <c r="K268" s="252">
        <v>0</v>
      </c>
      <c r="L268" s="252">
        <v>0</v>
      </c>
    </row>
    <row r="269" spans="1:12" s="6" customFormat="1" ht="34.799999999999997" customHeight="1" x14ac:dyDescent="0.3">
      <c r="A269" s="29"/>
      <c r="B269" s="238"/>
      <c r="C269" s="223">
        <v>9518</v>
      </c>
      <c r="D269" s="205" t="s">
        <v>484</v>
      </c>
      <c r="E269" s="244" t="s">
        <v>3</v>
      </c>
      <c r="F269" s="243" t="s">
        <v>221</v>
      </c>
      <c r="G269" s="245" t="s">
        <v>253</v>
      </c>
      <c r="H269" s="252">
        <v>50000</v>
      </c>
      <c r="I269" s="252">
        <v>97160.18</v>
      </c>
      <c r="J269" s="252">
        <v>99282.79</v>
      </c>
      <c r="K269" s="252">
        <v>103002.6</v>
      </c>
      <c r="L269" s="252">
        <v>101961.3</v>
      </c>
    </row>
    <row r="270" spans="1:12" s="6" customFormat="1" ht="34.799999999999997" customHeight="1" x14ac:dyDescent="0.3">
      <c r="A270" s="29"/>
      <c r="B270" s="238"/>
      <c r="C270" s="223">
        <v>9519</v>
      </c>
      <c r="D270" s="205" t="s">
        <v>924</v>
      </c>
      <c r="E270" s="244" t="s">
        <v>3</v>
      </c>
      <c r="F270" s="243" t="s">
        <v>221</v>
      </c>
      <c r="G270" s="245" t="s">
        <v>253</v>
      </c>
      <c r="H270" s="252">
        <v>429867.52000000002</v>
      </c>
      <c r="I270" s="252">
        <v>79432.039999999994</v>
      </c>
      <c r="J270" s="252">
        <v>79856.56</v>
      </c>
      <c r="K270" s="252">
        <v>80600.52</v>
      </c>
      <c r="L270" s="252">
        <v>80392.259999999995</v>
      </c>
    </row>
    <row r="271" spans="1:12" s="6" customFormat="1" ht="34.799999999999997" customHeight="1" x14ac:dyDescent="0.3">
      <c r="A271" s="29"/>
      <c r="B271" s="238"/>
      <c r="C271" s="223">
        <v>9520</v>
      </c>
      <c r="D271" s="205" t="s">
        <v>485</v>
      </c>
      <c r="E271" s="244" t="s">
        <v>3</v>
      </c>
      <c r="F271" s="243" t="s">
        <v>832</v>
      </c>
      <c r="G271" s="245" t="s">
        <v>253</v>
      </c>
      <c r="H271" s="252">
        <v>132571.71999999997</v>
      </c>
      <c r="I271" s="252">
        <v>274294.34000000003</v>
      </c>
      <c r="J271" s="252">
        <v>303248.17</v>
      </c>
      <c r="K271" s="252">
        <v>0</v>
      </c>
      <c r="L271" s="252">
        <v>0</v>
      </c>
    </row>
    <row r="272" spans="1:12" s="6" customFormat="1" ht="34.799999999999997" customHeight="1" x14ac:dyDescent="0.3">
      <c r="A272" s="29"/>
      <c r="B272" s="238"/>
      <c r="C272" s="223">
        <v>9521</v>
      </c>
      <c r="D272" s="205" t="s">
        <v>486</v>
      </c>
      <c r="E272" s="244" t="s">
        <v>3</v>
      </c>
      <c r="F272" s="243" t="s">
        <v>847</v>
      </c>
      <c r="G272" s="245" t="s">
        <v>253</v>
      </c>
      <c r="H272" s="252">
        <v>134392.88999999998</v>
      </c>
      <c r="I272" s="252">
        <v>0</v>
      </c>
      <c r="J272" s="252">
        <v>0</v>
      </c>
      <c r="K272" s="252">
        <v>0</v>
      </c>
      <c r="L272" s="252">
        <v>41064</v>
      </c>
    </row>
    <row r="273" spans="1:12" s="6" customFormat="1" ht="34.799999999999997" customHeight="1" x14ac:dyDescent="0.3">
      <c r="A273" s="29"/>
      <c r="B273" s="238"/>
      <c r="C273" s="223">
        <v>9522</v>
      </c>
      <c r="D273" s="205" t="s">
        <v>487</v>
      </c>
      <c r="E273" s="244" t="s">
        <v>3</v>
      </c>
      <c r="F273" s="243" t="s">
        <v>818</v>
      </c>
      <c r="G273" s="245" t="s">
        <v>253</v>
      </c>
      <c r="H273" s="252">
        <v>100000</v>
      </c>
      <c r="I273" s="252">
        <v>307262.57</v>
      </c>
      <c r="J273" s="252">
        <v>0</v>
      </c>
      <c r="K273" s="252">
        <v>0</v>
      </c>
      <c r="L273" s="252">
        <v>0</v>
      </c>
    </row>
    <row r="274" spans="1:12" s="6" customFormat="1" ht="34.799999999999997" customHeight="1" x14ac:dyDescent="0.3">
      <c r="A274" s="29"/>
      <c r="B274" s="238"/>
      <c r="C274" s="223">
        <v>9523</v>
      </c>
      <c r="D274" s="205" t="s">
        <v>488</v>
      </c>
      <c r="E274" s="244" t="s">
        <v>130</v>
      </c>
      <c r="F274" s="243" t="s">
        <v>221</v>
      </c>
      <c r="G274" s="245" t="s">
        <v>252</v>
      </c>
      <c r="H274" s="252">
        <v>0</v>
      </c>
      <c r="I274" s="252">
        <v>0</v>
      </c>
      <c r="J274" s="252">
        <v>0</v>
      </c>
      <c r="K274" s="252">
        <v>0</v>
      </c>
      <c r="L274" s="252">
        <v>100000</v>
      </c>
    </row>
    <row r="275" spans="1:12" s="39" customFormat="1" ht="34.799999999999997" customHeight="1" x14ac:dyDescent="0.3">
      <c r="A275" s="38"/>
      <c r="B275" s="238"/>
      <c r="C275" s="223">
        <v>9538</v>
      </c>
      <c r="D275" s="205" t="s">
        <v>489</v>
      </c>
      <c r="E275" s="244" t="s">
        <v>130</v>
      </c>
      <c r="F275" s="243" t="s">
        <v>221</v>
      </c>
      <c r="G275" s="245" t="s">
        <v>254</v>
      </c>
      <c r="H275" s="252">
        <v>0</v>
      </c>
      <c r="I275" s="252">
        <v>270000</v>
      </c>
      <c r="J275" s="252">
        <v>0</v>
      </c>
      <c r="K275" s="252">
        <v>0</v>
      </c>
      <c r="L275" s="252">
        <v>0</v>
      </c>
    </row>
    <row r="276" spans="1:12" s="39" customFormat="1" ht="34.799999999999997" customHeight="1" x14ac:dyDescent="0.3">
      <c r="A276" s="38"/>
      <c r="B276" s="236"/>
      <c r="C276" s="234">
        <v>9512</v>
      </c>
      <c r="D276" s="205" t="s">
        <v>490</v>
      </c>
      <c r="E276" s="244" t="s">
        <v>172</v>
      </c>
      <c r="F276" s="243" t="s">
        <v>221</v>
      </c>
      <c r="G276" s="245" t="s">
        <v>251</v>
      </c>
      <c r="H276" s="252">
        <v>150000</v>
      </c>
      <c r="I276" s="252">
        <v>150000</v>
      </c>
      <c r="J276" s="252">
        <v>100000</v>
      </c>
      <c r="K276" s="252">
        <v>100000</v>
      </c>
      <c r="L276" s="252">
        <v>0</v>
      </c>
    </row>
    <row r="277" spans="1:12" s="39" customFormat="1" ht="34.799999999999997" customHeight="1" x14ac:dyDescent="0.3">
      <c r="A277" s="38"/>
      <c r="B277" s="238"/>
      <c r="C277" s="234" t="s">
        <v>491</v>
      </c>
      <c r="D277" s="205" t="s">
        <v>497</v>
      </c>
      <c r="E277" s="244" t="s">
        <v>5</v>
      </c>
      <c r="F277" s="243" t="s">
        <v>221</v>
      </c>
      <c r="G277" s="245" t="s">
        <v>252</v>
      </c>
      <c r="H277" s="252">
        <v>40000</v>
      </c>
      <c r="I277" s="252">
        <v>47480</v>
      </c>
      <c r="J277" s="252">
        <v>47620</v>
      </c>
      <c r="K277" s="252">
        <v>51472.800000000003</v>
      </c>
      <c r="L277" s="252">
        <v>52091.4</v>
      </c>
    </row>
    <row r="278" spans="1:12" s="39" customFormat="1" ht="34.799999999999997" customHeight="1" x14ac:dyDescent="0.3">
      <c r="A278" s="38"/>
      <c r="B278" s="238"/>
      <c r="C278" s="234" t="s">
        <v>492</v>
      </c>
      <c r="D278" s="205" t="s">
        <v>498</v>
      </c>
      <c r="E278" s="244" t="s">
        <v>5</v>
      </c>
      <c r="F278" s="243" t="s">
        <v>250</v>
      </c>
      <c r="G278" s="245" t="s">
        <v>259</v>
      </c>
      <c r="H278" s="252">
        <v>397500</v>
      </c>
      <c r="I278" s="252">
        <v>75417</v>
      </c>
      <c r="J278" s="252">
        <v>200000</v>
      </c>
      <c r="K278" s="252">
        <v>0</v>
      </c>
      <c r="L278" s="252">
        <v>0</v>
      </c>
    </row>
    <row r="279" spans="1:12" s="39" customFormat="1" ht="34.799999999999997" customHeight="1" x14ac:dyDescent="0.3">
      <c r="A279" s="38"/>
      <c r="B279" s="238"/>
      <c r="C279" s="234" t="s">
        <v>493</v>
      </c>
      <c r="D279" s="205" t="s">
        <v>499</v>
      </c>
      <c r="E279" s="244" t="s">
        <v>5</v>
      </c>
      <c r="F279" s="243" t="s">
        <v>16</v>
      </c>
      <c r="G279" s="245" t="s">
        <v>259</v>
      </c>
      <c r="H279" s="252">
        <v>50000</v>
      </c>
      <c r="I279" s="252">
        <v>30000</v>
      </c>
      <c r="J279" s="252">
        <v>0</v>
      </c>
      <c r="K279" s="252">
        <v>0</v>
      </c>
      <c r="L279" s="252">
        <v>0</v>
      </c>
    </row>
    <row r="280" spans="1:12" s="39" customFormat="1" ht="34.799999999999997" customHeight="1" x14ac:dyDescent="0.3">
      <c r="A280" s="38"/>
      <c r="B280" s="238"/>
      <c r="C280" s="234" t="s">
        <v>494</v>
      </c>
      <c r="D280" s="205" t="s">
        <v>500</v>
      </c>
      <c r="E280" s="244" t="s">
        <v>5</v>
      </c>
      <c r="F280" s="243" t="s">
        <v>221</v>
      </c>
      <c r="G280" s="245" t="s">
        <v>259</v>
      </c>
      <c r="H280" s="252">
        <v>400000</v>
      </c>
      <c r="I280" s="252">
        <v>450000</v>
      </c>
      <c r="J280" s="252">
        <v>450000</v>
      </c>
      <c r="K280" s="252">
        <v>600000</v>
      </c>
      <c r="L280" s="252">
        <v>600000</v>
      </c>
    </row>
    <row r="281" spans="1:12" s="39" customFormat="1" ht="34.799999999999997" customHeight="1" x14ac:dyDescent="0.3">
      <c r="A281" s="38"/>
      <c r="B281" s="238"/>
      <c r="C281" s="234" t="s">
        <v>495</v>
      </c>
      <c r="D281" s="205" t="s">
        <v>501</v>
      </c>
      <c r="E281" s="244" t="s">
        <v>5</v>
      </c>
      <c r="F281" s="243" t="s">
        <v>221</v>
      </c>
      <c r="G281" s="245" t="s">
        <v>259</v>
      </c>
      <c r="H281" s="252">
        <v>90000</v>
      </c>
      <c r="I281" s="252">
        <v>100000</v>
      </c>
      <c r="J281" s="252">
        <v>100000</v>
      </c>
      <c r="K281" s="252">
        <v>101088</v>
      </c>
      <c r="L281" s="252">
        <v>102384</v>
      </c>
    </row>
    <row r="282" spans="1:12" s="39" customFormat="1" ht="34.799999999999997" customHeight="1" x14ac:dyDescent="0.3">
      <c r="A282" s="38"/>
      <c r="B282" s="238"/>
      <c r="C282" s="234" t="s">
        <v>496</v>
      </c>
      <c r="D282" s="205" t="s">
        <v>925</v>
      </c>
      <c r="E282" s="244" t="s">
        <v>5</v>
      </c>
      <c r="F282" s="243" t="s">
        <v>221</v>
      </c>
      <c r="G282" s="245" t="s">
        <v>259</v>
      </c>
      <c r="H282" s="252">
        <v>186000</v>
      </c>
      <c r="I282" s="252">
        <v>180000</v>
      </c>
      <c r="J282" s="252">
        <v>155000</v>
      </c>
      <c r="K282" s="252">
        <v>145080</v>
      </c>
      <c r="L282" s="252">
        <v>146940</v>
      </c>
    </row>
    <row r="283" spans="1:12" s="39" customFormat="1" ht="34.799999999999997" customHeight="1" x14ac:dyDescent="0.3">
      <c r="A283" s="38"/>
      <c r="B283" s="238"/>
      <c r="C283" s="234" t="s">
        <v>517</v>
      </c>
      <c r="D283" s="202" t="s">
        <v>503</v>
      </c>
      <c r="E283" s="244" t="s">
        <v>3</v>
      </c>
      <c r="F283" s="243" t="s">
        <v>820</v>
      </c>
      <c r="G283" s="245" t="s">
        <v>256</v>
      </c>
      <c r="H283" s="252">
        <v>100000</v>
      </c>
      <c r="I283" s="252">
        <v>25000</v>
      </c>
      <c r="J283" s="252">
        <v>0</v>
      </c>
      <c r="K283" s="252">
        <v>0</v>
      </c>
      <c r="L283" s="252">
        <v>0</v>
      </c>
    </row>
    <row r="284" spans="1:12" s="39" customFormat="1" ht="34.799999999999997" customHeight="1" x14ac:dyDescent="0.3">
      <c r="A284" s="38"/>
      <c r="B284" s="238"/>
      <c r="C284" s="234" t="s">
        <v>518</v>
      </c>
      <c r="D284" s="202" t="s">
        <v>926</v>
      </c>
      <c r="E284" s="244" t="s">
        <v>3</v>
      </c>
      <c r="F284" s="243" t="s">
        <v>828</v>
      </c>
      <c r="G284" s="245" t="s">
        <v>253</v>
      </c>
      <c r="H284" s="252">
        <v>50000</v>
      </c>
      <c r="I284" s="252">
        <v>260000</v>
      </c>
      <c r="J284" s="252">
        <v>0</v>
      </c>
      <c r="K284" s="252">
        <v>0</v>
      </c>
      <c r="L284" s="252">
        <v>0</v>
      </c>
    </row>
    <row r="285" spans="1:12" s="39" customFormat="1" ht="34.799999999999997" customHeight="1" x14ac:dyDescent="0.3">
      <c r="A285" s="38"/>
      <c r="B285" s="238"/>
      <c r="C285" s="234" t="s">
        <v>519</v>
      </c>
      <c r="D285" s="202" t="s">
        <v>504</v>
      </c>
      <c r="E285" s="244" t="s">
        <v>3</v>
      </c>
      <c r="F285" s="243" t="s">
        <v>832</v>
      </c>
      <c r="G285" s="245" t="s">
        <v>256</v>
      </c>
      <c r="H285" s="252">
        <v>0</v>
      </c>
      <c r="I285" s="252">
        <v>150000</v>
      </c>
      <c r="J285" s="252">
        <v>0</v>
      </c>
      <c r="K285" s="252">
        <v>0</v>
      </c>
      <c r="L285" s="252">
        <v>0</v>
      </c>
    </row>
    <row r="286" spans="1:12" s="39" customFormat="1" ht="34.799999999999997" customHeight="1" x14ac:dyDescent="0.3">
      <c r="A286" s="38"/>
      <c r="B286" s="238"/>
      <c r="C286" s="234" t="s">
        <v>520</v>
      </c>
      <c r="D286" s="202" t="s">
        <v>505</v>
      </c>
      <c r="E286" s="244" t="s">
        <v>3</v>
      </c>
      <c r="F286" s="243" t="s">
        <v>836</v>
      </c>
      <c r="G286" s="245" t="s">
        <v>253</v>
      </c>
      <c r="H286" s="252">
        <v>10000</v>
      </c>
      <c r="I286" s="252">
        <v>0</v>
      </c>
      <c r="J286" s="252">
        <v>0</v>
      </c>
      <c r="K286" s="252">
        <v>0</v>
      </c>
      <c r="L286" s="252">
        <v>0</v>
      </c>
    </row>
    <row r="287" spans="1:12" s="39" customFormat="1" ht="34.799999999999997" customHeight="1" x14ac:dyDescent="0.3">
      <c r="A287" s="38"/>
      <c r="B287" s="238"/>
      <c r="C287" s="234" t="s">
        <v>521</v>
      </c>
      <c r="D287" s="202" t="s">
        <v>506</v>
      </c>
      <c r="E287" s="244" t="s">
        <v>3</v>
      </c>
      <c r="F287" s="243" t="s">
        <v>972</v>
      </c>
      <c r="G287" s="245" t="s">
        <v>256</v>
      </c>
      <c r="H287" s="252">
        <v>24466</v>
      </c>
      <c r="I287" s="252">
        <v>0</v>
      </c>
      <c r="J287" s="252">
        <v>0</v>
      </c>
      <c r="K287" s="252">
        <v>0</v>
      </c>
      <c r="L287" s="252">
        <v>0</v>
      </c>
    </row>
    <row r="288" spans="1:12" s="39" customFormat="1" ht="34.799999999999997" customHeight="1" x14ac:dyDescent="0.3">
      <c r="A288" s="38"/>
      <c r="B288" s="236"/>
      <c r="C288" s="234" t="s">
        <v>522</v>
      </c>
      <c r="D288" s="202" t="s">
        <v>507</v>
      </c>
      <c r="E288" s="244" t="s">
        <v>3</v>
      </c>
      <c r="F288" s="243" t="s">
        <v>972</v>
      </c>
      <c r="G288" s="245" t="s">
        <v>253</v>
      </c>
      <c r="H288" s="252">
        <v>195000</v>
      </c>
      <c r="I288" s="252">
        <v>0</v>
      </c>
      <c r="J288" s="252">
        <v>0</v>
      </c>
      <c r="K288" s="252">
        <v>0</v>
      </c>
      <c r="L288" s="252">
        <v>0</v>
      </c>
    </row>
    <row r="289" spans="1:12" s="39" customFormat="1" ht="34.799999999999997" customHeight="1" x14ac:dyDescent="0.3">
      <c r="A289" s="38"/>
      <c r="B289" s="238"/>
      <c r="C289" s="234" t="s">
        <v>523</v>
      </c>
      <c r="D289" s="202" t="s">
        <v>508</v>
      </c>
      <c r="E289" s="244" t="s">
        <v>3</v>
      </c>
      <c r="F289" s="243" t="s">
        <v>976</v>
      </c>
      <c r="G289" s="245" t="s">
        <v>256</v>
      </c>
      <c r="H289" s="252">
        <v>30000</v>
      </c>
      <c r="I289" s="252">
        <v>0</v>
      </c>
      <c r="J289" s="252">
        <v>0</v>
      </c>
      <c r="K289" s="252">
        <v>0</v>
      </c>
      <c r="L289" s="252">
        <v>0</v>
      </c>
    </row>
    <row r="290" spans="1:12" s="39" customFormat="1" ht="34.799999999999997" customHeight="1" x14ac:dyDescent="0.3">
      <c r="A290" s="38"/>
      <c r="B290" s="238"/>
      <c r="C290" s="234" t="s">
        <v>524</v>
      </c>
      <c r="D290" s="202" t="s">
        <v>509</v>
      </c>
      <c r="E290" s="244" t="s">
        <v>3</v>
      </c>
      <c r="F290" s="243" t="s">
        <v>845</v>
      </c>
      <c r="G290" s="245" t="s">
        <v>252</v>
      </c>
      <c r="H290" s="252">
        <v>125000</v>
      </c>
      <c r="I290" s="252">
        <v>0</v>
      </c>
      <c r="J290" s="252">
        <v>0</v>
      </c>
      <c r="K290" s="252">
        <v>0</v>
      </c>
      <c r="L290" s="252">
        <v>0</v>
      </c>
    </row>
    <row r="291" spans="1:12" s="39" customFormat="1" ht="34.799999999999997" customHeight="1" x14ac:dyDescent="0.3">
      <c r="A291" s="38"/>
      <c r="B291" s="238"/>
      <c r="C291" s="234" t="s">
        <v>525</v>
      </c>
      <c r="D291" s="202" t="s">
        <v>510</v>
      </c>
      <c r="E291" s="244" t="s">
        <v>3</v>
      </c>
      <c r="F291" s="243" t="s">
        <v>845</v>
      </c>
      <c r="G291" s="245" t="s">
        <v>256</v>
      </c>
      <c r="H291" s="252">
        <v>70000</v>
      </c>
      <c r="I291" s="252">
        <v>0</v>
      </c>
      <c r="J291" s="252">
        <v>0</v>
      </c>
      <c r="K291" s="252">
        <v>0</v>
      </c>
      <c r="L291" s="252">
        <v>0</v>
      </c>
    </row>
    <row r="292" spans="1:12" s="39" customFormat="1" ht="34.799999999999997" customHeight="1" x14ac:dyDescent="0.3">
      <c r="A292" s="38"/>
      <c r="B292" s="238"/>
      <c r="C292" s="234" t="s">
        <v>526</v>
      </c>
      <c r="D292" s="202" t="s">
        <v>511</v>
      </c>
      <c r="E292" s="244" t="s">
        <v>3</v>
      </c>
      <c r="F292" s="243" t="s">
        <v>846</v>
      </c>
      <c r="G292" s="245" t="s">
        <v>256</v>
      </c>
      <c r="H292" s="252">
        <v>10000</v>
      </c>
      <c r="I292" s="252">
        <v>0</v>
      </c>
      <c r="J292" s="252">
        <v>0</v>
      </c>
      <c r="K292" s="252">
        <v>0</v>
      </c>
      <c r="L292" s="252">
        <v>0</v>
      </c>
    </row>
    <row r="293" spans="1:12" s="39" customFormat="1" ht="34.799999999999997" customHeight="1" x14ac:dyDescent="0.3">
      <c r="A293" s="38"/>
      <c r="B293" s="238"/>
      <c r="C293" s="234" t="s">
        <v>527</v>
      </c>
      <c r="D293" s="202" t="s">
        <v>512</v>
      </c>
      <c r="E293" s="244" t="s">
        <v>3</v>
      </c>
      <c r="F293" s="243" t="s">
        <v>978</v>
      </c>
      <c r="G293" s="245" t="s">
        <v>256</v>
      </c>
      <c r="H293" s="252">
        <v>80000</v>
      </c>
      <c r="I293" s="252">
        <v>0</v>
      </c>
      <c r="J293" s="252">
        <v>0</v>
      </c>
      <c r="K293" s="252">
        <v>0</v>
      </c>
      <c r="L293" s="252">
        <v>0</v>
      </c>
    </row>
    <row r="294" spans="1:12" s="39" customFormat="1" ht="34.799999999999997" customHeight="1" x14ac:dyDescent="0.3">
      <c r="A294" s="38"/>
      <c r="B294" s="238"/>
      <c r="C294" s="234" t="s">
        <v>528</v>
      </c>
      <c r="D294" s="202" t="s">
        <v>927</v>
      </c>
      <c r="E294" s="244" t="s">
        <v>3</v>
      </c>
      <c r="F294" s="243" t="s">
        <v>818</v>
      </c>
      <c r="G294" s="245" t="s">
        <v>253</v>
      </c>
      <c r="H294" s="252">
        <v>150000</v>
      </c>
      <c r="I294" s="252">
        <v>0</v>
      </c>
      <c r="J294" s="252">
        <v>0</v>
      </c>
      <c r="K294" s="252">
        <v>0</v>
      </c>
      <c r="L294" s="252">
        <v>0</v>
      </c>
    </row>
    <row r="295" spans="1:12" s="39" customFormat="1" ht="34.799999999999997" customHeight="1" x14ac:dyDescent="0.3">
      <c r="A295" s="38"/>
      <c r="B295" s="238"/>
      <c r="C295" s="234" t="s">
        <v>529</v>
      </c>
      <c r="D295" s="202" t="s">
        <v>928</v>
      </c>
      <c r="E295" s="244" t="s">
        <v>3</v>
      </c>
      <c r="F295" s="243" t="s">
        <v>819</v>
      </c>
      <c r="G295" s="245" t="s">
        <v>253</v>
      </c>
      <c r="H295" s="252">
        <v>100000</v>
      </c>
      <c r="I295" s="252">
        <v>150000</v>
      </c>
      <c r="J295" s="252">
        <v>0</v>
      </c>
      <c r="K295" s="252">
        <v>0</v>
      </c>
      <c r="L295" s="252">
        <v>0</v>
      </c>
    </row>
    <row r="296" spans="1:12" s="39" customFormat="1" ht="34.799999999999997" customHeight="1" x14ac:dyDescent="0.3">
      <c r="A296" s="38"/>
      <c r="B296" s="238"/>
      <c r="C296" s="234" t="s">
        <v>530</v>
      </c>
      <c r="D296" s="202" t="s">
        <v>513</v>
      </c>
      <c r="E296" s="244" t="s">
        <v>3</v>
      </c>
      <c r="F296" s="243" t="s">
        <v>824</v>
      </c>
      <c r="G296" s="245" t="s">
        <v>253</v>
      </c>
      <c r="H296" s="252">
        <v>10000</v>
      </c>
      <c r="I296" s="252">
        <v>130000</v>
      </c>
      <c r="J296" s="252">
        <v>0</v>
      </c>
      <c r="K296" s="252">
        <v>0</v>
      </c>
      <c r="L296" s="252">
        <v>0</v>
      </c>
    </row>
    <row r="297" spans="1:12" s="39" customFormat="1" ht="34.799999999999997" customHeight="1" x14ac:dyDescent="0.3">
      <c r="A297" s="38"/>
      <c r="B297" s="238"/>
      <c r="C297" s="234" t="s">
        <v>531</v>
      </c>
      <c r="D297" s="202" t="s">
        <v>514</v>
      </c>
      <c r="E297" s="244" t="s">
        <v>3</v>
      </c>
      <c r="F297" s="243" t="s">
        <v>838</v>
      </c>
      <c r="G297" s="245" t="s">
        <v>253</v>
      </c>
      <c r="H297" s="252">
        <v>0</v>
      </c>
      <c r="I297" s="252">
        <v>150000</v>
      </c>
      <c r="J297" s="252">
        <v>50000</v>
      </c>
      <c r="K297" s="252">
        <v>0</v>
      </c>
      <c r="L297" s="252">
        <v>0</v>
      </c>
    </row>
    <row r="298" spans="1:12" s="39" customFormat="1" ht="34.799999999999997" customHeight="1" x14ac:dyDescent="0.3">
      <c r="A298" s="38"/>
      <c r="B298" s="238"/>
      <c r="C298" s="234" t="s">
        <v>532</v>
      </c>
      <c r="D298" s="202" t="s">
        <v>929</v>
      </c>
      <c r="E298" s="244" t="s">
        <v>3</v>
      </c>
      <c r="F298" s="243" t="s">
        <v>833</v>
      </c>
      <c r="G298" s="245" t="s">
        <v>256</v>
      </c>
      <c r="H298" s="252">
        <v>1400000</v>
      </c>
      <c r="I298" s="252">
        <v>164682</v>
      </c>
      <c r="J298" s="252">
        <v>535318</v>
      </c>
      <c r="K298" s="252">
        <v>50000</v>
      </c>
      <c r="L298" s="252">
        <v>600000</v>
      </c>
    </row>
    <row r="299" spans="1:12" s="39" customFormat="1" ht="34.799999999999997" customHeight="1" x14ac:dyDescent="0.3">
      <c r="A299" s="38"/>
      <c r="B299" s="238"/>
      <c r="C299" s="234" t="s">
        <v>533</v>
      </c>
      <c r="D299" s="202" t="s">
        <v>1016</v>
      </c>
      <c r="E299" s="244" t="s">
        <v>3</v>
      </c>
      <c r="F299" s="243" t="s">
        <v>978</v>
      </c>
      <c r="G299" s="245" t="s">
        <v>256</v>
      </c>
      <c r="H299" s="252">
        <v>0</v>
      </c>
      <c r="I299" s="252">
        <v>800000</v>
      </c>
      <c r="J299" s="252">
        <v>0</v>
      </c>
      <c r="K299" s="252">
        <v>0</v>
      </c>
      <c r="L299" s="252">
        <v>0</v>
      </c>
    </row>
    <row r="300" spans="1:12" s="39" customFormat="1" ht="34.799999999999997" customHeight="1" x14ac:dyDescent="0.3">
      <c r="A300" s="38"/>
      <c r="B300" s="238"/>
      <c r="C300" s="234" t="s">
        <v>534</v>
      </c>
      <c r="D300" s="202" t="s">
        <v>665</v>
      </c>
      <c r="E300" s="244" t="s">
        <v>3</v>
      </c>
      <c r="F300" s="243" t="s">
        <v>832</v>
      </c>
      <c r="G300" s="245" t="s">
        <v>256</v>
      </c>
      <c r="H300" s="252">
        <v>0</v>
      </c>
      <c r="I300" s="252">
        <v>956668.36</v>
      </c>
      <c r="J300" s="252">
        <v>0</v>
      </c>
      <c r="K300" s="252">
        <v>0</v>
      </c>
      <c r="L300" s="252">
        <v>0</v>
      </c>
    </row>
    <row r="301" spans="1:12" s="39" customFormat="1" ht="34.799999999999997" customHeight="1" x14ac:dyDescent="0.3">
      <c r="A301" s="38"/>
      <c r="B301" s="238"/>
      <c r="C301" s="234" t="s">
        <v>535</v>
      </c>
      <c r="D301" s="202" t="s">
        <v>515</v>
      </c>
      <c r="E301" s="244" t="s">
        <v>3</v>
      </c>
      <c r="F301" s="243" t="s">
        <v>833</v>
      </c>
      <c r="G301" s="245" t="s">
        <v>253</v>
      </c>
      <c r="H301" s="252">
        <v>0</v>
      </c>
      <c r="I301" s="252">
        <v>150000</v>
      </c>
      <c r="J301" s="252">
        <v>0</v>
      </c>
      <c r="K301" s="252">
        <v>0</v>
      </c>
      <c r="L301" s="252">
        <v>0</v>
      </c>
    </row>
    <row r="302" spans="1:12" s="39" customFormat="1" ht="34.799999999999997" customHeight="1" x14ac:dyDescent="0.3">
      <c r="A302" s="38"/>
      <c r="B302" s="238"/>
      <c r="C302" s="234" t="s">
        <v>536</v>
      </c>
      <c r="D302" s="202" t="s">
        <v>516</v>
      </c>
      <c r="E302" s="244" t="s">
        <v>3</v>
      </c>
      <c r="F302" s="243" t="s">
        <v>981</v>
      </c>
      <c r="G302" s="245" t="s">
        <v>253</v>
      </c>
      <c r="H302" s="252">
        <v>0</v>
      </c>
      <c r="I302" s="252">
        <v>50000</v>
      </c>
      <c r="J302" s="252">
        <v>50000</v>
      </c>
      <c r="K302" s="252">
        <v>0</v>
      </c>
      <c r="L302" s="252">
        <v>0</v>
      </c>
    </row>
    <row r="303" spans="1:12" s="39" customFormat="1" ht="34.799999999999997" customHeight="1" x14ac:dyDescent="0.3">
      <c r="A303" s="38"/>
      <c r="B303" s="240"/>
      <c r="C303" s="234" t="s">
        <v>537</v>
      </c>
      <c r="D303" s="202" t="s">
        <v>930</v>
      </c>
      <c r="E303" s="244" t="s">
        <v>3</v>
      </c>
      <c r="F303" s="243" t="s">
        <v>221</v>
      </c>
      <c r="G303" s="245" t="s">
        <v>256</v>
      </c>
      <c r="H303" s="252">
        <v>448000</v>
      </c>
      <c r="I303" s="252">
        <v>145789</v>
      </c>
      <c r="J303" s="252">
        <v>143330</v>
      </c>
      <c r="K303" s="252">
        <v>94171</v>
      </c>
      <c r="L303" s="252">
        <v>0</v>
      </c>
    </row>
    <row r="304" spans="1:12" s="39" customFormat="1" ht="34.799999999999997" customHeight="1" x14ac:dyDescent="0.3">
      <c r="A304" s="38"/>
      <c r="B304" s="238"/>
      <c r="C304" s="234" t="s">
        <v>625</v>
      </c>
      <c r="D304" s="202" t="s">
        <v>629</v>
      </c>
      <c r="E304" s="244" t="s">
        <v>3</v>
      </c>
      <c r="F304" s="243" t="s">
        <v>823</v>
      </c>
      <c r="G304" s="245" t="s">
        <v>253</v>
      </c>
      <c r="H304" s="252">
        <v>140379.96000000002</v>
      </c>
      <c r="I304" s="252">
        <v>400000</v>
      </c>
      <c r="J304" s="252">
        <v>500000</v>
      </c>
      <c r="K304" s="252">
        <v>0</v>
      </c>
      <c r="L304" s="252">
        <v>0</v>
      </c>
    </row>
    <row r="305" spans="1:12" s="39" customFormat="1" ht="34.799999999999997" customHeight="1" x14ac:dyDescent="0.3">
      <c r="A305" s="38"/>
      <c r="B305" s="238"/>
      <c r="C305" s="234" t="s">
        <v>538</v>
      </c>
      <c r="D305" s="202" t="s">
        <v>931</v>
      </c>
      <c r="E305" s="244" t="s">
        <v>2</v>
      </c>
      <c r="F305" s="243" t="s">
        <v>55</v>
      </c>
      <c r="G305" s="245" t="s">
        <v>254</v>
      </c>
      <c r="H305" s="252">
        <v>1606</v>
      </c>
      <c r="I305" s="252">
        <v>0</v>
      </c>
      <c r="J305" s="252">
        <v>0</v>
      </c>
      <c r="K305" s="252">
        <v>0</v>
      </c>
      <c r="L305" s="252">
        <v>0</v>
      </c>
    </row>
    <row r="306" spans="1:12" s="39" customFormat="1" ht="34.799999999999997" customHeight="1" x14ac:dyDescent="0.3">
      <c r="A306" s="38"/>
      <c r="B306" s="236"/>
      <c r="C306" s="234" t="s">
        <v>539</v>
      </c>
      <c r="D306" s="202" t="s">
        <v>540</v>
      </c>
      <c r="E306" s="244" t="s">
        <v>2</v>
      </c>
      <c r="F306" s="243" t="s">
        <v>325</v>
      </c>
      <c r="G306" s="245" t="s">
        <v>254</v>
      </c>
      <c r="H306" s="252">
        <v>316</v>
      </c>
      <c r="I306" s="252">
        <v>0</v>
      </c>
      <c r="J306" s="252">
        <v>1000</v>
      </c>
      <c r="K306" s="252">
        <v>0</v>
      </c>
      <c r="L306" s="252">
        <v>0</v>
      </c>
    </row>
    <row r="307" spans="1:12" s="39" customFormat="1" ht="34.799999999999997" customHeight="1" x14ac:dyDescent="0.3">
      <c r="A307" s="38"/>
      <c r="B307" s="236"/>
      <c r="C307" s="234" t="s">
        <v>565</v>
      </c>
      <c r="D307" s="202" t="s">
        <v>932</v>
      </c>
      <c r="E307" s="244" t="s">
        <v>2</v>
      </c>
      <c r="F307" s="243" t="s">
        <v>110</v>
      </c>
      <c r="G307" s="245" t="s">
        <v>255</v>
      </c>
      <c r="H307" s="252">
        <v>300000</v>
      </c>
      <c r="I307" s="252">
        <v>80000</v>
      </c>
      <c r="J307" s="252">
        <v>0</v>
      </c>
      <c r="K307" s="252">
        <v>0</v>
      </c>
      <c r="L307" s="252">
        <v>4462</v>
      </c>
    </row>
    <row r="308" spans="1:12" s="39" customFormat="1" ht="34.799999999999997" customHeight="1" x14ac:dyDescent="0.3">
      <c r="A308" s="38"/>
      <c r="B308" s="236"/>
      <c r="C308" s="234" t="s">
        <v>566</v>
      </c>
      <c r="D308" s="202" t="s">
        <v>933</v>
      </c>
      <c r="E308" s="244" t="s">
        <v>2</v>
      </c>
      <c r="F308" s="243" t="s">
        <v>110</v>
      </c>
      <c r="G308" s="245" t="s">
        <v>255</v>
      </c>
      <c r="H308" s="252">
        <v>252747.51</v>
      </c>
      <c r="I308" s="252">
        <v>0</v>
      </c>
      <c r="J308" s="252">
        <v>0</v>
      </c>
      <c r="K308" s="252">
        <v>0</v>
      </c>
      <c r="L308" s="252">
        <v>300000</v>
      </c>
    </row>
    <row r="309" spans="1:12" s="39" customFormat="1" ht="34.799999999999997" customHeight="1" x14ac:dyDescent="0.3">
      <c r="A309" s="38"/>
      <c r="B309" s="236"/>
      <c r="C309" s="234" t="s">
        <v>706</v>
      </c>
      <c r="D309" s="202" t="s">
        <v>567</v>
      </c>
      <c r="E309" s="244" t="s">
        <v>2</v>
      </c>
      <c r="F309" s="243" t="s">
        <v>41</v>
      </c>
      <c r="G309" s="245" t="s">
        <v>255</v>
      </c>
      <c r="H309" s="252">
        <v>122899.88</v>
      </c>
      <c r="I309" s="252">
        <v>100000</v>
      </c>
      <c r="J309" s="252">
        <v>100000</v>
      </c>
      <c r="K309" s="252">
        <v>0</v>
      </c>
      <c r="L309" s="252">
        <v>400000</v>
      </c>
    </row>
    <row r="310" spans="1:12" s="39" customFormat="1" ht="34.799999999999997" customHeight="1" x14ac:dyDescent="0.3">
      <c r="A310" s="38"/>
      <c r="B310" s="238"/>
      <c r="C310" s="234" t="s">
        <v>544</v>
      </c>
      <c r="D310" s="202" t="s">
        <v>553</v>
      </c>
      <c r="E310" s="244" t="s">
        <v>5</v>
      </c>
      <c r="F310" s="243" t="s">
        <v>119</v>
      </c>
      <c r="G310" s="245" t="s">
        <v>259</v>
      </c>
      <c r="H310" s="252">
        <v>440000</v>
      </c>
      <c r="I310" s="252">
        <v>365811</v>
      </c>
      <c r="J310" s="252">
        <v>160000</v>
      </c>
      <c r="K310" s="252">
        <v>0</v>
      </c>
      <c r="L310" s="252">
        <v>0</v>
      </c>
    </row>
    <row r="311" spans="1:12" s="39" customFormat="1" ht="34.799999999999997" customHeight="1" x14ac:dyDescent="0.3">
      <c r="A311" s="38"/>
      <c r="B311" s="238"/>
      <c r="C311" s="234" t="s">
        <v>545</v>
      </c>
      <c r="D311" s="202" t="s">
        <v>554</v>
      </c>
      <c r="E311" s="244" t="s">
        <v>5</v>
      </c>
      <c r="F311" s="243" t="s">
        <v>839</v>
      </c>
      <c r="G311" s="245" t="s">
        <v>259</v>
      </c>
      <c r="H311" s="252">
        <v>50000</v>
      </c>
      <c r="I311" s="252">
        <v>1000000</v>
      </c>
      <c r="J311" s="252">
        <v>1123023</v>
      </c>
      <c r="K311" s="252">
        <v>500000</v>
      </c>
      <c r="L311" s="252">
        <v>500000</v>
      </c>
    </row>
    <row r="312" spans="1:12" s="39" customFormat="1" ht="34.799999999999997" customHeight="1" x14ac:dyDescent="0.3">
      <c r="A312" s="38"/>
      <c r="B312" s="238"/>
      <c r="C312" s="234" t="s">
        <v>546</v>
      </c>
      <c r="D312" s="202" t="s">
        <v>555</v>
      </c>
      <c r="E312" s="244" t="s">
        <v>5</v>
      </c>
      <c r="F312" s="243" t="s">
        <v>250</v>
      </c>
      <c r="G312" s="245" t="s">
        <v>260</v>
      </c>
      <c r="H312" s="252">
        <v>43036</v>
      </c>
      <c r="I312" s="252">
        <v>1000000</v>
      </c>
      <c r="J312" s="252">
        <v>1950000</v>
      </c>
      <c r="K312" s="252">
        <v>1220956</v>
      </c>
      <c r="L312" s="252">
        <v>750000</v>
      </c>
    </row>
    <row r="313" spans="1:12" s="39" customFormat="1" ht="34.799999999999997" customHeight="1" x14ac:dyDescent="0.3">
      <c r="A313" s="38"/>
      <c r="B313" s="238"/>
      <c r="C313" s="234" t="s">
        <v>547</v>
      </c>
      <c r="D313" s="202" t="s">
        <v>556</v>
      </c>
      <c r="E313" s="244" t="s">
        <v>5</v>
      </c>
      <c r="F313" s="243" t="s">
        <v>74</v>
      </c>
      <c r="G313" s="245" t="s">
        <v>260</v>
      </c>
      <c r="H313" s="252">
        <v>20000</v>
      </c>
      <c r="I313" s="252">
        <v>30000</v>
      </c>
      <c r="J313" s="252">
        <v>0</v>
      </c>
      <c r="K313" s="252">
        <v>0</v>
      </c>
      <c r="L313" s="252">
        <v>0</v>
      </c>
    </row>
    <row r="314" spans="1:12" s="39" customFormat="1" ht="34.799999999999997" customHeight="1" x14ac:dyDescent="0.3">
      <c r="A314" s="38"/>
      <c r="B314" s="238"/>
      <c r="C314" s="234" t="s">
        <v>661</v>
      </c>
      <c r="D314" s="202" t="s">
        <v>934</v>
      </c>
      <c r="E314" s="244" t="s">
        <v>5</v>
      </c>
      <c r="F314" s="243" t="s">
        <v>311</v>
      </c>
      <c r="G314" s="245" t="s">
        <v>259</v>
      </c>
      <c r="H314" s="252">
        <v>50000</v>
      </c>
      <c r="I314" s="252">
        <v>0</v>
      </c>
      <c r="J314" s="252">
        <v>2025000</v>
      </c>
      <c r="K314" s="252">
        <v>1425000</v>
      </c>
      <c r="L314" s="252">
        <v>680188</v>
      </c>
    </row>
    <row r="315" spans="1:12" s="39" customFormat="1" ht="34.799999999999997" customHeight="1" x14ac:dyDescent="0.3">
      <c r="A315" s="38"/>
      <c r="B315" s="238"/>
      <c r="C315" s="234" t="s">
        <v>548</v>
      </c>
      <c r="D315" s="202" t="s">
        <v>557</v>
      </c>
      <c r="E315" s="244" t="s">
        <v>5</v>
      </c>
      <c r="F315" s="243" t="s">
        <v>52</v>
      </c>
      <c r="G315" s="245" t="s">
        <v>260</v>
      </c>
      <c r="H315" s="252">
        <v>500000</v>
      </c>
      <c r="I315" s="252">
        <v>2000000</v>
      </c>
      <c r="J315" s="252">
        <v>500000</v>
      </c>
      <c r="K315" s="252">
        <v>412769</v>
      </c>
      <c r="L315" s="252">
        <v>500000</v>
      </c>
    </row>
    <row r="316" spans="1:12" s="39" customFormat="1" ht="34.799999999999997" customHeight="1" x14ac:dyDescent="0.3">
      <c r="A316" s="38"/>
      <c r="B316" s="236"/>
      <c r="C316" s="234">
        <v>9529</v>
      </c>
      <c r="D316" s="202" t="s">
        <v>558</v>
      </c>
      <c r="E316" s="244" t="s">
        <v>5</v>
      </c>
      <c r="F316" s="243" t="s">
        <v>41</v>
      </c>
      <c r="G316" s="245" t="s">
        <v>259</v>
      </c>
      <c r="H316" s="252">
        <v>10000</v>
      </c>
      <c r="I316" s="252">
        <v>0</v>
      </c>
      <c r="J316" s="252">
        <v>132467</v>
      </c>
      <c r="K316" s="252">
        <v>132467</v>
      </c>
      <c r="L316" s="252">
        <v>0</v>
      </c>
    </row>
    <row r="317" spans="1:12" s="39" customFormat="1" ht="34.799999999999997" customHeight="1" x14ac:dyDescent="0.3">
      <c r="A317" s="38"/>
      <c r="B317" s="238"/>
      <c r="C317" s="234">
        <v>9530</v>
      </c>
      <c r="D317" s="202" t="s">
        <v>559</v>
      </c>
      <c r="E317" s="244" t="s">
        <v>5</v>
      </c>
      <c r="F317" s="243" t="s">
        <v>73</v>
      </c>
      <c r="G317" s="245" t="s">
        <v>259</v>
      </c>
      <c r="H317" s="252">
        <v>0</v>
      </c>
      <c r="I317" s="252">
        <v>0</v>
      </c>
      <c r="J317" s="252">
        <v>50000</v>
      </c>
      <c r="K317" s="252">
        <v>47497</v>
      </c>
      <c r="L317" s="252">
        <v>100000</v>
      </c>
    </row>
    <row r="318" spans="1:12" s="39" customFormat="1" ht="34.799999999999997" customHeight="1" x14ac:dyDescent="0.3">
      <c r="A318" s="38"/>
      <c r="B318" s="238"/>
      <c r="C318" s="234" t="s">
        <v>624</v>
      </c>
      <c r="D318" s="202" t="s">
        <v>935</v>
      </c>
      <c r="E318" s="244" t="s">
        <v>5</v>
      </c>
      <c r="F318" s="243" t="s">
        <v>839</v>
      </c>
      <c r="G318" s="245" t="s">
        <v>259</v>
      </c>
      <c r="H318" s="252">
        <v>177624</v>
      </c>
      <c r="I318" s="252">
        <v>10000</v>
      </c>
      <c r="J318" s="252">
        <v>0</v>
      </c>
      <c r="K318" s="252">
        <v>0</v>
      </c>
      <c r="L318" s="252">
        <v>0</v>
      </c>
    </row>
    <row r="319" spans="1:12" s="39" customFormat="1" ht="34.799999999999997" customHeight="1" x14ac:dyDescent="0.3">
      <c r="A319" s="38"/>
      <c r="B319" s="236"/>
      <c r="C319" s="234">
        <v>9531</v>
      </c>
      <c r="D319" s="202" t="s">
        <v>560</v>
      </c>
      <c r="E319" s="244" t="s">
        <v>5</v>
      </c>
      <c r="F319" s="243" t="s">
        <v>60</v>
      </c>
      <c r="G319" s="245" t="s">
        <v>259</v>
      </c>
      <c r="H319" s="252">
        <v>0</v>
      </c>
      <c r="I319" s="252">
        <v>0</v>
      </c>
      <c r="J319" s="252">
        <v>250000</v>
      </c>
      <c r="K319" s="252">
        <v>218751</v>
      </c>
      <c r="L319" s="252">
        <v>0</v>
      </c>
    </row>
    <row r="320" spans="1:12" s="39" customFormat="1" ht="34.799999999999997" customHeight="1" x14ac:dyDescent="0.3">
      <c r="A320" s="38"/>
      <c r="B320" s="238"/>
      <c r="C320" s="234">
        <v>9533</v>
      </c>
      <c r="D320" s="202" t="s">
        <v>561</v>
      </c>
      <c r="E320" s="244" t="s">
        <v>5</v>
      </c>
      <c r="F320" s="243" t="s">
        <v>34</v>
      </c>
      <c r="G320" s="245" t="s">
        <v>259</v>
      </c>
      <c r="H320" s="252">
        <v>20000</v>
      </c>
      <c r="I320" s="252">
        <v>0</v>
      </c>
      <c r="J320" s="252">
        <v>312710</v>
      </c>
      <c r="K320" s="252">
        <v>240000</v>
      </c>
      <c r="L320" s="252">
        <v>0</v>
      </c>
    </row>
    <row r="321" spans="1:12" s="39" customFormat="1" ht="34.799999999999997" customHeight="1" x14ac:dyDescent="0.3">
      <c r="A321" s="38"/>
      <c r="B321" s="238"/>
      <c r="C321" s="234" t="s">
        <v>549</v>
      </c>
      <c r="D321" s="202" t="s">
        <v>562</v>
      </c>
      <c r="E321" s="244" t="s">
        <v>5</v>
      </c>
      <c r="F321" s="243" t="s">
        <v>34</v>
      </c>
      <c r="G321" s="245" t="s">
        <v>259</v>
      </c>
      <c r="H321" s="252">
        <v>700000</v>
      </c>
      <c r="I321" s="252">
        <v>300000</v>
      </c>
      <c r="J321" s="252">
        <v>200000</v>
      </c>
      <c r="K321" s="252">
        <v>193957</v>
      </c>
      <c r="L321" s="252">
        <v>50000</v>
      </c>
    </row>
    <row r="322" spans="1:12" s="39" customFormat="1" ht="34.799999999999997" customHeight="1" x14ac:dyDescent="0.3">
      <c r="A322" s="38"/>
      <c r="B322" s="238"/>
      <c r="C322" s="234" t="s">
        <v>550</v>
      </c>
      <c r="D322" s="202" t="s">
        <v>563</v>
      </c>
      <c r="E322" s="244" t="s">
        <v>5</v>
      </c>
      <c r="F322" s="243" t="s">
        <v>221</v>
      </c>
      <c r="G322" s="245" t="s">
        <v>260</v>
      </c>
      <c r="H322" s="252">
        <v>10000</v>
      </c>
      <c r="I322" s="252">
        <v>10000</v>
      </c>
      <c r="J322" s="252">
        <v>10000</v>
      </c>
      <c r="K322" s="252">
        <v>10000</v>
      </c>
      <c r="L322" s="252">
        <v>10000</v>
      </c>
    </row>
    <row r="323" spans="1:12" s="39" customFormat="1" ht="34.799999999999997" customHeight="1" x14ac:dyDescent="0.3">
      <c r="A323" s="38"/>
      <c r="B323" s="240"/>
      <c r="C323" s="234" t="s">
        <v>551</v>
      </c>
      <c r="D323" s="202" t="s">
        <v>936</v>
      </c>
      <c r="E323" s="244" t="s">
        <v>5</v>
      </c>
      <c r="F323" s="243" t="s">
        <v>221</v>
      </c>
      <c r="G323" s="245" t="s">
        <v>259</v>
      </c>
      <c r="H323" s="252">
        <v>0</v>
      </c>
      <c r="I323" s="252">
        <v>0</v>
      </c>
      <c r="J323" s="252">
        <v>91540</v>
      </c>
      <c r="K323" s="252">
        <v>304359</v>
      </c>
      <c r="L323" s="252">
        <v>0</v>
      </c>
    </row>
    <row r="324" spans="1:12" s="39" customFormat="1" ht="34.799999999999997" customHeight="1" x14ac:dyDescent="0.3">
      <c r="A324" s="38"/>
      <c r="B324" s="238"/>
      <c r="C324" s="234" t="s">
        <v>552</v>
      </c>
      <c r="D324" s="202" t="s">
        <v>564</v>
      </c>
      <c r="E324" s="244" t="s">
        <v>5</v>
      </c>
      <c r="F324" s="243" t="s">
        <v>628</v>
      </c>
      <c r="G324" s="245" t="s">
        <v>259</v>
      </c>
      <c r="H324" s="252">
        <v>25946</v>
      </c>
      <c r="I324" s="252">
        <v>210000</v>
      </c>
      <c r="J324" s="252">
        <v>725000</v>
      </c>
      <c r="K324" s="252">
        <v>229938</v>
      </c>
      <c r="L324" s="252">
        <v>0</v>
      </c>
    </row>
    <row r="325" spans="1:12" s="39" customFormat="1" ht="34.799999999999997" customHeight="1" x14ac:dyDescent="0.3">
      <c r="A325" s="38"/>
      <c r="B325" s="238"/>
      <c r="C325" s="234">
        <v>9542</v>
      </c>
      <c r="D325" s="202" t="s">
        <v>620</v>
      </c>
      <c r="E325" s="244" t="s">
        <v>5</v>
      </c>
      <c r="F325" s="243" t="s">
        <v>1</v>
      </c>
      <c r="G325" s="245" t="s">
        <v>260</v>
      </c>
      <c r="H325" s="252">
        <v>40000</v>
      </c>
      <c r="I325" s="252">
        <v>1002</v>
      </c>
      <c r="J325" s="252">
        <v>50000</v>
      </c>
      <c r="K325" s="252">
        <v>50000</v>
      </c>
      <c r="L325" s="252">
        <v>0</v>
      </c>
    </row>
    <row r="326" spans="1:12" s="39" customFormat="1" ht="34.799999999999997" customHeight="1" x14ac:dyDescent="0.3">
      <c r="A326" s="38"/>
      <c r="B326" s="236"/>
      <c r="C326" s="234">
        <v>9507</v>
      </c>
      <c r="D326" s="202" t="s">
        <v>585</v>
      </c>
      <c r="E326" s="244" t="s">
        <v>2</v>
      </c>
      <c r="F326" s="243" t="s">
        <v>221</v>
      </c>
      <c r="G326" s="245" t="s">
        <v>255</v>
      </c>
      <c r="H326" s="252">
        <v>0</v>
      </c>
      <c r="I326" s="252">
        <v>0</v>
      </c>
      <c r="J326" s="252">
        <v>170000</v>
      </c>
      <c r="K326" s="252">
        <v>1360000</v>
      </c>
      <c r="L326" s="252">
        <v>896500</v>
      </c>
    </row>
    <row r="327" spans="1:12" s="39" customFormat="1" ht="34.799999999999997" customHeight="1" x14ac:dyDescent="0.3">
      <c r="A327" s="38"/>
      <c r="B327" s="238"/>
      <c r="C327" s="234" t="s">
        <v>568</v>
      </c>
      <c r="D327" s="202" t="s">
        <v>586</v>
      </c>
      <c r="E327" s="244" t="s">
        <v>2</v>
      </c>
      <c r="F327" s="243" t="s">
        <v>608</v>
      </c>
      <c r="G327" s="245" t="s">
        <v>255</v>
      </c>
      <c r="H327" s="252">
        <v>10000</v>
      </c>
      <c r="I327" s="252">
        <v>0</v>
      </c>
      <c r="J327" s="252">
        <v>0</v>
      </c>
      <c r="K327" s="252">
        <v>0</v>
      </c>
      <c r="L327" s="252">
        <v>0</v>
      </c>
    </row>
    <row r="328" spans="1:12" s="39" customFormat="1" ht="34.799999999999997" customHeight="1" x14ac:dyDescent="0.3">
      <c r="A328" s="38"/>
      <c r="B328" s="238"/>
      <c r="C328" s="234">
        <v>9511</v>
      </c>
      <c r="D328" s="202" t="s">
        <v>587</v>
      </c>
      <c r="E328" s="244" t="s">
        <v>2</v>
      </c>
      <c r="F328" s="243" t="s">
        <v>221</v>
      </c>
      <c r="G328" s="245" t="s">
        <v>255</v>
      </c>
      <c r="H328" s="252">
        <v>0</v>
      </c>
      <c r="I328" s="252">
        <v>0</v>
      </c>
      <c r="J328" s="252">
        <v>441600.91000000003</v>
      </c>
      <c r="K328" s="252">
        <v>393794.48</v>
      </c>
      <c r="L328" s="252">
        <v>601572.31000000006</v>
      </c>
    </row>
    <row r="329" spans="1:12" s="39" customFormat="1" ht="34.799999999999997" customHeight="1" x14ac:dyDescent="0.3">
      <c r="A329" s="38"/>
      <c r="B329" s="236"/>
      <c r="C329" s="234" t="s">
        <v>569</v>
      </c>
      <c r="D329" s="202" t="s">
        <v>588</v>
      </c>
      <c r="E329" s="244" t="s">
        <v>2</v>
      </c>
      <c r="F329" s="243" t="s">
        <v>12</v>
      </c>
      <c r="G329" s="245" t="s">
        <v>255</v>
      </c>
      <c r="H329" s="252">
        <v>418822.73</v>
      </c>
      <c r="I329" s="252">
        <v>111177.27</v>
      </c>
      <c r="J329" s="252">
        <v>400000</v>
      </c>
      <c r="K329" s="252">
        <v>300000</v>
      </c>
      <c r="L329" s="252">
        <v>451438.65</v>
      </c>
    </row>
    <row r="330" spans="1:12" s="39" customFormat="1" ht="34.799999999999997" customHeight="1" x14ac:dyDescent="0.3">
      <c r="A330" s="38"/>
      <c r="B330" s="236"/>
      <c r="C330" s="234" t="s">
        <v>570</v>
      </c>
      <c r="D330" s="202" t="s">
        <v>589</v>
      </c>
      <c r="E330" s="244" t="s">
        <v>2</v>
      </c>
      <c r="F330" s="243" t="s">
        <v>18</v>
      </c>
      <c r="G330" s="245" t="s">
        <v>255</v>
      </c>
      <c r="H330" s="252">
        <v>209000</v>
      </c>
      <c r="I330" s="252">
        <v>190000</v>
      </c>
      <c r="J330" s="252">
        <v>500000</v>
      </c>
      <c r="K330" s="252">
        <v>250000</v>
      </c>
      <c r="L330" s="252">
        <v>100000</v>
      </c>
    </row>
    <row r="331" spans="1:12" s="39" customFormat="1" ht="34.799999999999997" customHeight="1" x14ac:dyDescent="0.3">
      <c r="A331" s="38"/>
      <c r="B331" s="238"/>
      <c r="C331" s="234" t="s">
        <v>571</v>
      </c>
      <c r="D331" s="202" t="s">
        <v>590</v>
      </c>
      <c r="E331" s="244" t="s">
        <v>2</v>
      </c>
      <c r="F331" s="243" t="s">
        <v>985</v>
      </c>
      <c r="G331" s="245" t="s">
        <v>251</v>
      </c>
      <c r="H331" s="252">
        <v>0</v>
      </c>
      <c r="I331" s="252">
        <v>0</v>
      </c>
      <c r="J331" s="252">
        <v>100000</v>
      </c>
      <c r="K331" s="252">
        <v>125000</v>
      </c>
      <c r="L331" s="252">
        <v>100000</v>
      </c>
    </row>
    <row r="332" spans="1:12" s="39" customFormat="1" ht="34.799999999999997" customHeight="1" x14ac:dyDescent="0.3">
      <c r="A332" s="38"/>
      <c r="B332" s="238"/>
      <c r="C332" s="234" t="s">
        <v>572</v>
      </c>
      <c r="D332" s="202" t="s">
        <v>591</v>
      </c>
      <c r="E332" s="244" t="s">
        <v>2</v>
      </c>
      <c r="F332" s="243" t="s">
        <v>989</v>
      </c>
      <c r="G332" s="245" t="s">
        <v>251</v>
      </c>
      <c r="H332" s="252">
        <v>400000</v>
      </c>
      <c r="I332" s="252">
        <v>150000</v>
      </c>
      <c r="J332" s="252">
        <v>150000</v>
      </c>
      <c r="K332" s="252">
        <v>262912.40999999997</v>
      </c>
      <c r="L332" s="252">
        <v>0</v>
      </c>
    </row>
    <row r="333" spans="1:12" s="39" customFormat="1" ht="34.799999999999997" customHeight="1" x14ac:dyDescent="0.3">
      <c r="A333" s="38"/>
      <c r="B333" s="238"/>
      <c r="C333" s="234">
        <v>9508</v>
      </c>
      <c r="D333" s="202" t="s">
        <v>592</v>
      </c>
      <c r="E333" s="244" t="s">
        <v>2</v>
      </c>
      <c r="F333" s="243" t="s">
        <v>62</v>
      </c>
      <c r="G333" s="245" t="s">
        <v>254</v>
      </c>
      <c r="H333" s="252">
        <v>5000</v>
      </c>
      <c r="I333" s="252">
        <v>0</v>
      </c>
      <c r="J333" s="252">
        <v>0</v>
      </c>
      <c r="K333" s="252">
        <v>0</v>
      </c>
      <c r="L333" s="252">
        <v>0</v>
      </c>
    </row>
    <row r="334" spans="1:12" s="39" customFormat="1" ht="34.799999999999997" customHeight="1" x14ac:dyDescent="0.3">
      <c r="A334" s="38"/>
      <c r="B334" s="238"/>
      <c r="C334" s="234">
        <v>9383</v>
      </c>
      <c r="D334" s="202" t="s">
        <v>593</v>
      </c>
      <c r="E334" s="244" t="s">
        <v>2</v>
      </c>
      <c r="F334" s="243" t="s">
        <v>439</v>
      </c>
      <c r="G334" s="245" t="s">
        <v>254</v>
      </c>
      <c r="H334" s="252">
        <v>10000</v>
      </c>
      <c r="I334" s="252">
        <v>10000</v>
      </c>
      <c r="J334" s="252">
        <v>175810</v>
      </c>
      <c r="K334" s="252">
        <v>0</v>
      </c>
      <c r="L334" s="252">
        <v>0</v>
      </c>
    </row>
    <row r="335" spans="1:12" s="39" customFormat="1" ht="34.799999999999997" customHeight="1" x14ac:dyDescent="0.3">
      <c r="A335" s="38"/>
      <c r="B335" s="238"/>
      <c r="C335" s="234">
        <v>9510</v>
      </c>
      <c r="D335" s="202" t="s">
        <v>594</v>
      </c>
      <c r="E335" s="244" t="s">
        <v>2</v>
      </c>
      <c r="F335" s="243" t="s">
        <v>250</v>
      </c>
      <c r="G335" s="245" t="s">
        <v>254</v>
      </c>
      <c r="H335" s="252">
        <v>0</v>
      </c>
      <c r="I335" s="252">
        <v>0</v>
      </c>
      <c r="J335" s="252">
        <v>0</v>
      </c>
      <c r="K335" s="252">
        <v>41644.5</v>
      </c>
      <c r="L335" s="252">
        <v>0</v>
      </c>
    </row>
    <row r="336" spans="1:12" s="39" customFormat="1" ht="34.799999999999997" customHeight="1" x14ac:dyDescent="0.3">
      <c r="A336" s="38"/>
      <c r="B336" s="238"/>
      <c r="C336" s="234" t="s">
        <v>573</v>
      </c>
      <c r="D336" s="202" t="s">
        <v>595</v>
      </c>
      <c r="E336" s="244" t="s">
        <v>3</v>
      </c>
      <c r="F336" s="243" t="s">
        <v>831</v>
      </c>
      <c r="G336" s="245" t="s">
        <v>253</v>
      </c>
      <c r="H336" s="252">
        <v>4010.0299999999997</v>
      </c>
      <c r="I336" s="252">
        <v>290000</v>
      </c>
      <c r="J336" s="252">
        <v>100000</v>
      </c>
      <c r="K336" s="252">
        <v>100000</v>
      </c>
      <c r="L336" s="252">
        <v>50000</v>
      </c>
    </row>
    <row r="337" spans="1:12" s="39" customFormat="1" ht="34.799999999999997" customHeight="1" x14ac:dyDescent="0.3">
      <c r="A337" s="38"/>
      <c r="B337" s="238"/>
      <c r="C337" s="234" t="s">
        <v>574</v>
      </c>
      <c r="D337" s="202" t="s">
        <v>596</v>
      </c>
      <c r="E337" s="244" t="s">
        <v>3</v>
      </c>
      <c r="F337" s="243" t="s">
        <v>978</v>
      </c>
      <c r="G337" s="245" t="s">
        <v>253</v>
      </c>
      <c r="H337" s="252">
        <v>190584.97</v>
      </c>
      <c r="I337" s="252">
        <v>0</v>
      </c>
      <c r="J337" s="252">
        <v>0</v>
      </c>
      <c r="K337" s="252">
        <v>0</v>
      </c>
      <c r="L337" s="252">
        <v>0</v>
      </c>
    </row>
    <row r="338" spans="1:12" s="39" customFormat="1" ht="34.799999999999997" customHeight="1" x14ac:dyDescent="0.3">
      <c r="A338" s="38"/>
      <c r="B338" s="238"/>
      <c r="C338" s="234" t="s">
        <v>575</v>
      </c>
      <c r="D338" s="202" t="s">
        <v>597</v>
      </c>
      <c r="E338" s="244" t="s">
        <v>3</v>
      </c>
      <c r="F338" s="243" t="s">
        <v>822</v>
      </c>
      <c r="G338" s="245" t="s">
        <v>253</v>
      </c>
      <c r="H338" s="252">
        <v>81799.570000000036</v>
      </c>
      <c r="I338" s="252">
        <v>100000</v>
      </c>
      <c r="J338" s="252">
        <v>0</v>
      </c>
      <c r="K338" s="252">
        <v>0</v>
      </c>
      <c r="L338" s="252">
        <v>0</v>
      </c>
    </row>
    <row r="339" spans="1:12" s="39" customFormat="1" ht="34.799999999999997" customHeight="1" x14ac:dyDescent="0.3">
      <c r="A339" s="38"/>
      <c r="B339" s="236"/>
      <c r="C339" s="234" t="s">
        <v>576</v>
      </c>
      <c r="D339" s="202" t="s">
        <v>659</v>
      </c>
      <c r="E339" s="244" t="s">
        <v>3</v>
      </c>
      <c r="F339" s="243" t="s">
        <v>832</v>
      </c>
      <c r="G339" s="245" t="s">
        <v>253</v>
      </c>
      <c r="H339" s="252">
        <v>573750.03</v>
      </c>
      <c r="I339" s="252">
        <v>211224.96999999997</v>
      </c>
      <c r="J339" s="252">
        <v>54617</v>
      </c>
      <c r="K339" s="252">
        <v>0</v>
      </c>
      <c r="L339" s="252">
        <v>0</v>
      </c>
    </row>
    <row r="340" spans="1:12" s="39" customFormat="1" ht="34.799999999999997" customHeight="1" x14ac:dyDescent="0.3">
      <c r="A340" s="38"/>
      <c r="B340" s="238"/>
      <c r="C340" s="234" t="s">
        <v>577</v>
      </c>
      <c r="D340" s="202" t="s">
        <v>598</v>
      </c>
      <c r="E340" s="244" t="s">
        <v>3</v>
      </c>
      <c r="F340" s="243" t="s">
        <v>832</v>
      </c>
      <c r="G340" s="245" t="s">
        <v>253</v>
      </c>
      <c r="H340" s="252">
        <v>45000</v>
      </c>
      <c r="I340" s="252">
        <v>0</v>
      </c>
      <c r="J340" s="252">
        <v>0</v>
      </c>
      <c r="K340" s="252">
        <v>0</v>
      </c>
      <c r="L340" s="252">
        <v>0</v>
      </c>
    </row>
    <row r="341" spans="1:12" s="39" customFormat="1" ht="34.799999999999997" customHeight="1" x14ac:dyDescent="0.3">
      <c r="A341" s="38"/>
      <c r="B341" s="238"/>
      <c r="C341" s="234" t="s">
        <v>578</v>
      </c>
      <c r="D341" s="202" t="s">
        <v>599</v>
      </c>
      <c r="E341" s="244" t="s">
        <v>3</v>
      </c>
      <c r="F341" s="243" t="s">
        <v>845</v>
      </c>
      <c r="G341" s="245" t="s">
        <v>253</v>
      </c>
      <c r="H341" s="252">
        <v>562725.23</v>
      </c>
      <c r="I341" s="252">
        <v>372695</v>
      </c>
      <c r="J341" s="252">
        <v>0</v>
      </c>
      <c r="K341" s="252">
        <v>0</v>
      </c>
      <c r="L341" s="252">
        <v>0</v>
      </c>
    </row>
    <row r="342" spans="1:12" s="39" customFormat="1" ht="34.799999999999997" customHeight="1" x14ac:dyDescent="0.3">
      <c r="A342" s="38"/>
      <c r="B342" s="236"/>
      <c r="C342" s="234">
        <v>9514</v>
      </c>
      <c r="D342" s="202" t="s">
        <v>600</v>
      </c>
      <c r="E342" s="244" t="s">
        <v>3</v>
      </c>
      <c r="F342" s="243" t="s">
        <v>221</v>
      </c>
      <c r="G342" s="245" t="s">
        <v>253</v>
      </c>
      <c r="H342" s="252">
        <v>0</v>
      </c>
      <c r="I342" s="252">
        <v>0</v>
      </c>
      <c r="J342" s="252">
        <v>44924.869999999995</v>
      </c>
      <c r="K342" s="252">
        <v>68290.969999999958</v>
      </c>
      <c r="L342" s="252">
        <v>658504.16999999993</v>
      </c>
    </row>
    <row r="343" spans="1:12" s="39" customFormat="1" ht="34.799999999999997" customHeight="1" x14ac:dyDescent="0.3">
      <c r="A343" s="38"/>
      <c r="B343" s="238"/>
      <c r="C343" s="234" t="s">
        <v>662</v>
      </c>
      <c r="D343" s="202" t="s">
        <v>663</v>
      </c>
      <c r="E343" s="244" t="s">
        <v>3</v>
      </c>
      <c r="F343" s="243" t="s">
        <v>221</v>
      </c>
      <c r="G343" s="245" t="s">
        <v>253</v>
      </c>
      <c r="H343" s="252">
        <v>0</v>
      </c>
      <c r="I343" s="252">
        <v>0</v>
      </c>
      <c r="J343" s="252">
        <v>0</v>
      </c>
      <c r="K343" s="252">
        <v>12476.03</v>
      </c>
      <c r="L343" s="252">
        <v>14115.32</v>
      </c>
    </row>
    <row r="344" spans="1:12" s="39" customFormat="1" ht="34.799999999999997" customHeight="1" x14ac:dyDescent="0.3">
      <c r="A344" s="38"/>
      <c r="B344" s="236"/>
      <c r="C344" s="234">
        <v>9621</v>
      </c>
      <c r="D344" s="202" t="s">
        <v>630</v>
      </c>
      <c r="E344" s="244" t="s">
        <v>3</v>
      </c>
      <c r="F344" s="243" t="s">
        <v>221</v>
      </c>
      <c r="G344" s="245" t="s">
        <v>252</v>
      </c>
      <c r="H344" s="252">
        <v>0</v>
      </c>
      <c r="I344" s="252">
        <v>0</v>
      </c>
      <c r="J344" s="252">
        <v>800000</v>
      </c>
      <c r="K344" s="252">
        <v>1575879</v>
      </c>
      <c r="L344" s="252">
        <v>480000</v>
      </c>
    </row>
    <row r="345" spans="1:12" s="39" customFormat="1" ht="34.799999999999997" customHeight="1" x14ac:dyDescent="0.3">
      <c r="A345" s="38"/>
      <c r="B345" s="238"/>
      <c r="C345" s="234">
        <v>9620</v>
      </c>
      <c r="D345" s="202" t="s">
        <v>601</v>
      </c>
      <c r="E345" s="244" t="s">
        <v>2</v>
      </c>
      <c r="F345" s="243" t="s">
        <v>221</v>
      </c>
      <c r="G345" s="245" t="s">
        <v>251</v>
      </c>
      <c r="H345" s="252">
        <v>0</v>
      </c>
      <c r="I345" s="252">
        <v>0</v>
      </c>
      <c r="J345" s="252">
        <v>493333</v>
      </c>
      <c r="K345" s="252">
        <v>400000</v>
      </c>
      <c r="L345" s="252">
        <v>700000</v>
      </c>
    </row>
    <row r="346" spans="1:12" s="39" customFormat="1" ht="34.799999999999997" customHeight="1" x14ac:dyDescent="0.3">
      <c r="A346" s="38"/>
      <c r="B346" s="238"/>
      <c r="C346" s="234" t="s">
        <v>579</v>
      </c>
      <c r="D346" s="202" t="s">
        <v>602</v>
      </c>
      <c r="E346" s="244" t="s">
        <v>3</v>
      </c>
      <c r="F346" s="243" t="s">
        <v>982</v>
      </c>
      <c r="G346" s="245" t="s">
        <v>260</v>
      </c>
      <c r="H346" s="252">
        <v>108700.81000000008</v>
      </c>
      <c r="I346" s="252">
        <v>450000</v>
      </c>
      <c r="J346" s="252">
        <v>1400000</v>
      </c>
      <c r="K346" s="252">
        <v>1500000</v>
      </c>
      <c r="L346" s="252">
        <v>3700000</v>
      </c>
    </row>
    <row r="347" spans="1:12" s="39" customFormat="1" ht="34.799999999999997" customHeight="1" x14ac:dyDescent="0.3">
      <c r="A347" s="38"/>
      <c r="B347" s="236"/>
      <c r="C347" s="234" t="s">
        <v>580</v>
      </c>
      <c r="D347" s="202" t="s">
        <v>603</v>
      </c>
      <c r="E347" s="244" t="s">
        <v>3</v>
      </c>
      <c r="F347" s="243" t="s">
        <v>972</v>
      </c>
      <c r="G347" s="245" t="s">
        <v>260</v>
      </c>
      <c r="H347" s="252">
        <v>50000</v>
      </c>
      <c r="I347" s="252">
        <v>0</v>
      </c>
      <c r="J347" s="252">
        <v>750000</v>
      </c>
      <c r="K347" s="252">
        <v>1500000</v>
      </c>
      <c r="L347" s="252">
        <v>1000000</v>
      </c>
    </row>
    <row r="348" spans="1:12" s="39" customFormat="1" ht="34.799999999999997" customHeight="1" x14ac:dyDescent="0.3">
      <c r="A348" s="38"/>
      <c r="B348" s="236"/>
      <c r="C348" s="234" t="s">
        <v>581</v>
      </c>
      <c r="D348" s="202" t="s">
        <v>604</v>
      </c>
      <c r="E348" s="244" t="s">
        <v>3</v>
      </c>
      <c r="F348" s="243" t="s">
        <v>845</v>
      </c>
      <c r="G348" s="245" t="s">
        <v>260</v>
      </c>
      <c r="H348" s="252">
        <v>8003.9100000000035</v>
      </c>
      <c r="I348" s="252">
        <v>100000</v>
      </c>
      <c r="J348" s="252">
        <v>100000</v>
      </c>
      <c r="K348" s="252">
        <v>100000</v>
      </c>
      <c r="L348" s="252">
        <v>600000</v>
      </c>
    </row>
    <row r="349" spans="1:12" s="39" customFormat="1" ht="34.799999999999997" customHeight="1" x14ac:dyDescent="0.3">
      <c r="A349" s="38"/>
      <c r="B349" s="236"/>
      <c r="C349" s="234" t="s">
        <v>582</v>
      </c>
      <c r="D349" s="202" t="s">
        <v>605</v>
      </c>
      <c r="E349" s="244" t="s">
        <v>3</v>
      </c>
      <c r="F349" s="243" t="s">
        <v>819</v>
      </c>
      <c r="G349" s="245" t="s">
        <v>260</v>
      </c>
      <c r="H349" s="252">
        <v>0</v>
      </c>
      <c r="I349" s="252">
        <v>100000</v>
      </c>
      <c r="J349" s="252">
        <v>0</v>
      </c>
      <c r="K349" s="252">
        <v>0</v>
      </c>
      <c r="L349" s="252">
        <v>0</v>
      </c>
    </row>
    <row r="350" spans="1:12" s="39" customFormat="1" ht="34.799999999999997" customHeight="1" x14ac:dyDescent="0.3">
      <c r="A350" s="38"/>
      <c r="B350" s="236"/>
      <c r="C350" s="234" t="s">
        <v>583</v>
      </c>
      <c r="D350" s="202" t="s">
        <v>606</v>
      </c>
      <c r="E350" s="244" t="s">
        <v>3</v>
      </c>
      <c r="F350" s="243" t="s">
        <v>820</v>
      </c>
      <c r="G350" s="245" t="s">
        <v>260</v>
      </c>
      <c r="H350" s="252">
        <v>50780</v>
      </c>
      <c r="I350" s="252">
        <v>948355.57000000007</v>
      </c>
      <c r="J350" s="252">
        <v>340000</v>
      </c>
      <c r="K350" s="252">
        <v>900000</v>
      </c>
      <c r="L350" s="252">
        <v>400000</v>
      </c>
    </row>
    <row r="351" spans="1:12" s="39" customFormat="1" ht="34.799999999999997" customHeight="1" x14ac:dyDescent="0.3">
      <c r="A351" s="38"/>
      <c r="B351" s="238"/>
      <c r="C351" s="234" t="s">
        <v>584</v>
      </c>
      <c r="D351" s="202" t="s">
        <v>607</v>
      </c>
      <c r="E351" s="244" t="s">
        <v>2</v>
      </c>
      <c r="F351" s="243" t="s">
        <v>311</v>
      </c>
      <c r="G351" s="245" t="s">
        <v>251</v>
      </c>
      <c r="H351" s="252">
        <v>168814.1999999996</v>
      </c>
      <c r="I351" s="252">
        <v>0</v>
      </c>
      <c r="J351" s="252">
        <v>0</v>
      </c>
      <c r="K351" s="252">
        <v>0</v>
      </c>
      <c r="L351" s="252">
        <v>0</v>
      </c>
    </row>
    <row r="352" spans="1:12" s="39" customFormat="1" ht="34.799999999999997" customHeight="1" x14ac:dyDescent="0.3">
      <c r="A352" s="38"/>
      <c r="B352" s="236"/>
      <c r="C352" s="234">
        <v>9622</v>
      </c>
      <c r="D352" s="202" t="s">
        <v>611</v>
      </c>
      <c r="E352" s="244" t="s">
        <v>2</v>
      </c>
      <c r="F352" s="243" t="s">
        <v>221</v>
      </c>
      <c r="G352" s="245" t="s">
        <v>255</v>
      </c>
      <c r="H352" s="252">
        <v>0</v>
      </c>
      <c r="I352" s="252">
        <v>0</v>
      </c>
      <c r="J352" s="252">
        <v>28750</v>
      </c>
      <c r="K352" s="252">
        <v>104000</v>
      </c>
      <c r="L352" s="252">
        <v>800000</v>
      </c>
    </row>
    <row r="353" spans="1:12" s="39" customFormat="1" ht="34.799999999999997" customHeight="1" x14ac:dyDescent="0.3">
      <c r="A353" s="38"/>
      <c r="B353" s="236"/>
      <c r="C353" s="234">
        <v>9544</v>
      </c>
      <c r="D353" s="202" t="s">
        <v>626</v>
      </c>
      <c r="E353" s="244" t="s">
        <v>2</v>
      </c>
      <c r="F353" s="243" t="s">
        <v>221</v>
      </c>
      <c r="G353" s="245" t="s">
        <v>251</v>
      </c>
      <c r="H353" s="252">
        <v>0</v>
      </c>
      <c r="I353" s="252">
        <v>0</v>
      </c>
      <c r="J353" s="252">
        <v>260000</v>
      </c>
      <c r="K353" s="252">
        <v>0</v>
      </c>
      <c r="L353" s="252">
        <v>0</v>
      </c>
    </row>
    <row r="354" spans="1:12" s="39" customFormat="1" ht="34.799999999999997" customHeight="1" x14ac:dyDescent="0.3">
      <c r="A354" s="38"/>
      <c r="B354" s="238"/>
      <c r="C354" s="234">
        <v>9515</v>
      </c>
      <c r="D354" s="202" t="s">
        <v>654</v>
      </c>
      <c r="E354" s="244" t="s">
        <v>3</v>
      </c>
      <c r="F354" s="243" t="s">
        <v>830</v>
      </c>
      <c r="G354" s="245" t="s">
        <v>253</v>
      </c>
      <c r="H354" s="252">
        <v>0</v>
      </c>
      <c r="I354" s="252">
        <v>0</v>
      </c>
      <c r="J354" s="252">
        <v>565000</v>
      </c>
      <c r="K354" s="252">
        <v>365000</v>
      </c>
      <c r="L354" s="252">
        <v>70000</v>
      </c>
    </row>
    <row r="355" spans="1:12" s="39" customFormat="1" ht="34.799999999999997" customHeight="1" x14ac:dyDescent="0.3">
      <c r="A355" s="38"/>
      <c r="B355" s="238"/>
      <c r="C355" s="234">
        <v>9516</v>
      </c>
      <c r="D355" s="202" t="s">
        <v>655</v>
      </c>
      <c r="E355" s="244" t="s">
        <v>3</v>
      </c>
      <c r="F355" s="243" t="s">
        <v>830</v>
      </c>
      <c r="G355" s="245" t="s">
        <v>253</v>
      </c>
      <c r="H355" s="252">
        <v>0</v>
      </c>
      <c r="I355" s="252">
        <v>10000</v>
      </c>
      <c r="J355" s="252">
        <v>400000</v>
      </c>
      <c r="K355" s="252">
        <v>1000000</v>
      </c>
      <c r="L355" s="252">
        <v>1000000</v>
      </c>
    </row>
    <row r="356" spans="1:12" s="39" customFormat="1" ht="34.799999999999997" customHeight="1" x14ac:dyDescent="0.3">
      <c r="A356" s="38"/>
      <c r="B356" s="238"/>
      <c r="C356" s="234">
        <v>9517</v>
      </c>
      <c r="D356" s="202" t="s">
        <v>656</v>
      </c>
      <c r="E356" s="244" t="s">
        <v>3</v>
      </c>
      <c r="F356" s="243" t="s">
        <v>836</v>
      </c>
      <c r="G356" s="245" t="s">
        <v>253</v>
      </c>
      <c r="H356" s="252">
        <v>0</v>
      </c>
      <c r="I356" s="252">
        <v>0</v>
      </c>
      <c r="J356" s="252">
        <v>10000</v>
      </c>
      <c r="K356" s="252">
        <v>1000000</v>
      </c>
      <c r="L356" s="252">
        <v>500000</v>
      </c>
    </row>
    <row r="357" spans="1:12" s="39" customFormat="1" ht="34.799999999999997" customHeight="1" x14ac:dyDescent="0.3">
      <c r="A357" s="38"/>
      <c r="B357" s="238"/>
      <c r="C357" s="234">
        <v>9543</v>
      </c>
      <c r="D357" s="202" t="s">
        <v>627</v>
      </c>
      <c r="E357" s="244" t="s">
        <v>5</v>
      </c>
      <c r="F357" s="243" t="s">
        <v>221</v>
      </c>
      <c r="G357" s="245" t="s">
        <v>260</v>
      </c>
      <c r="H357" s="252">
        <v>15000</v>
      </c>
      <c r="I357" s="252">
        <v>15000</v>
      </c>
      <c r="J357" s="252">
        <v>15000</v>
      </c>
      <c r="K357" s="252">
        <v>15000</v>
      </c>
      <c r="L357" s="252">
        <v>15000</v>
      </c>
    </row>
    <row r="358" spans="1:12" s="39" customFormat="1" ht="34.799999999999997" customHeight="1" x14ac:dyDescent="0.3">
      <c r="A358" s="38"/>
      <c r="B358" s="238"/>
      <c r="C358" s="234" t="s">
        <v>612</v>
      </c>
      <c r="D358" s="205" t="s">
        <v>937</v>
      </c>
      <c r="E358" s="244" t="s">
        <v>172</v>
      </c>
      <c r="F358" s="243" t="s">
        <v>221</v>
      </c>
      <c r="G358" s="245" t="s">
        <v>252</v>
      </c>
      <c r="H358" s="252">
        <v>540000</v>
      </c>
      <c r="I358" s="252">
        <v>1010000</v>
      </c>
      <c r="J358" s="252">
        <v>1150000</v>
      </c>
      <c r="K358" s="252">
        <v>1350000</v>
      </c>
      <c r="L358" s="252">
        <v>500000</v>
      </c>
    </row>
    <row r="359" spans="1:12" s="6" customFormat="1" ht="34.799999999999997" customHeight="1" x14ac:dyDescent="0.3">
      <c r="A359" s="29"/>
      <c r="B359" s="238"/>
      <c r="C359" s="234" t="s">
        <v>476</v>
      </c>
      <c r="D359" s="202" t="s">
        <v>938</v>
      </c>
      <c r="E359" s="244" t="s">
        <v>130</v>
      </c>
      <c r="F359" s="243" t="s">
        <v>980</v>
      </c>
      <c r="G359" s="245" t="s">
        <v>252</v>
      </c>
      <c r="H359" s="252">
        <v>255000</v>
      </c>
      <c r="I359" s="252">
        <v>255000</v>
      </c>
      <c r="J359" s="252">
        <v>155000</v>
      </c>
      <c r="K359" s="252">
        <v>155000</v>
      </c>
      <c r="L359" s="252">
        <v>155000</v>
      </c>
    </row>
    <row r="360" spans="1:12" s="6" customFormat="1" ht="34.799999999999997" customHeight="1" x14ac:dyDescent="0.3">
      <c r="A360" s="29"/>
      <c r="B360" s="238"/>
      <c r="C360" s="234" t="s">
        <v>477</v>
      </c>
      <c r="D360" s="202" t="s">
        <v>939</v>
      </c>
      <c r="E360" s="244" t="s">
        <v>130</v>
      </c>
      <c r="F360" s="243" t="s">
        <v>980</v>
      </c>
      <c r="G360" s="245" t="s">
        <v>252</v>
      </c>
      <c r="H360" s="252">
        <v>125000</v>
      </c>
      <c r="I360" s="252">
        <v>125000</v>
      </c>
      <c r="J360" s="252">
        <v>125000</v>
      </c>
      <c r="K360" s="252">
        <v>0</v>
      </c>
      <c r="L360" s="252">
        <v>0</v>
      </c>
    </row>
    <row r="361" spans="1:12" s="6" customFormat="1" ht="34.799999999999997" customHeight="1" x14ac:dyDescent="0.3">
      <c r="A361" s="29"/>
      <c r="B361" s="241"/>
      <c r="C361" s="234" t="s">
        <v>729</v>
      </c>
      <c r="D361" s="195" t="s">
        <v>731</v>
      </c>
      <c r="E361" s="244" t="s">
        <v>2</v>
      </c>
      <c r="F361" s="243" t="s">
        <v>732</v>
      </c>
      <c r="G361" s="245" t="s">
        <v>254</v>
      </c>
      <c r="H361" s="252">
        <v>316</v>
      </c>
      <c r="I361" s="252">
        <v>0</v>
      </c>
      <c r="J361" s="252">
        <v>0</v>
      </c>
      <c r="K361" s="252">
        <v>0</v>
      </c>
      <c r="L361" s="252">
        <v>0</v>
      </c>
    </row>
    <row r="362" spans="1:12" s="6" customFormat="1" ht="34.799999999999997" customHeight="1" x14ac:dyDescent="0.3">
      <c r="A362" s="29"/>
      <c r="B362" s="241"/>
      <c r="C362" s="234" t="s">
        <v>736</v>
      </c>
      <c r="D362" s="195" t="s">
        <v>739</v>
      </c>
      <c r="E362" s="244" t="s">
        <v>2</v>
      </c>
      <c r="F362" s="243" t="s">
        <v>616</v>
      </c>
      <c r="G362" s="245" t="s">
        <v>254</v>
      </c>
      <c r="H362" s="252">
        <v>97</v>
      </c>
      <c r="I362" s="252">
        <v>0</v>
      </c>
      <c r="J362" s="252">
        <v>0</v>
      </c>
      <c r="K362" s="252">
        <v>0</v>
      </c>
      <c r="L362" s="252">
        <v>0</v>
      </c>
    </row>
    <row r="363" spans="1:12" s="6" customFormat="1" ht="34.799999999999997" customHeight="1" x14ac:dyDescent="0.3">
      <c r="A363" s="29"/>
      <c r="B363" s="241"/>
      <c r="C363" s="234" t="s">
        <v>730</v>
      </c>
      <c r="D363" s="195" t="s">
        <v>733</v>
      </c>
      <c r="E363" s="244" t="s">
        <v>2</v>
      </c>
      <c r="F363" s="243" t="s">
        <v>26</v>
      </c>
      <c r="G363" s="245" t="s">
        <v>254</v>
      </c>
      <c r="H363" s="252">
        <v>422</v>
      </c>
      <c r="I363" s="252">
        <v>0</v>
      </c>
      <c r="J363" s="252">
        <v>0</v>
      </c>
      <c r="K363" s="252">
        <v>0</v>
      </c>
      <c r="L363" s="252">
        <v>0</v>
      </c>
    </row>
    <row r="364" spans="1:12" s="6" customFormat="1" ht="34.799999999999997" customHeight="1" x14ac:dyDescent="0.3">
      <c r="A364" s="29"/>
      <c r="B364" s="241"/>
      <c r="C364" s="234" t="s">
        <v>737</v>
      </c>
      <c r="D364" s="195" t="s">
        <v>740</v>
      </c>
      <c r="E364" s="244" t="s">
        <v>2</v>
      </c>
      <c r="F364" s="243" t="s">
        <v>30</v>
      </c>
      <c r="G364" s="245" t="s">
        <v>254</v>
      </c>
      <c r="H364" s="252">
        <v>204</v>
      </c>
      <c r="I364" s="252">
        <v>0</v>
      </c>
      <c r="J364" s="252">
        <v>0</v>
      </c>
      <c r="K364" s="252">
        <v>0</v>
      </c>
      <c r="L364" s="252">
        <v>0</v>
      </c>
    </row>
    <row r="365" spans="1:12" s="6" customFormat="1" ht="34.799999999999997" customHeight="1" x14ac:dyDescent="0.3">
      <c r="A365" s="29"/>
      <c r="B365" s="241"/>
      <c r="C365" s="234" t="s">
        <v>738</v>
      </c>
      <c r="D365" s="195" t="s">
        <v>741</v>
      </c>
      <c r="E365" s="244" t="s">
        <v>2</v>
      </c>
      <c r="F365" s="243" t="s">
        <v>57</v>
      </c>
      <c r="G365" s="245" t="s">
        <v>254</v>
      </c>
      <c r="H365" s="252">
        <v>316</v>
      </c>
      <c r="I365" s="252">
        <v>0</v>
      </c>
      <c r="J365" s="252">
        <v>0</v>
      </c>
      <c r="K365" s="252">
        <v>0</v>
      </c>
      <c r="L365" s="252">
        <v>0</v>
      </c>
    </row>
    <row r="366" spans="1:12" s="39" customFormat="1" ht="34.799999999999997" customHeight="1" x14ac:dyDescent="0.3">
      <c r="A366" s="38"/>
      <c r="B366" s="238"/>
      <c r="C366" s="234" t="s">
        <v>704</v>
      </c>
      <c r="D366" s="206" t="s">
        <v>727</v>
      </c>
      <c r="E366" s="244" t="s">
        <v>2</v>
      </c>
      <c r="F366" s="243" t="s">
        <v>107</v>
      </c>
      <c r="G366" s="245" t="s">
        <v>254</v>
      </c>
      <c r="H366" s="252">
        <v>2430.54</v>
      </c>
      <c r="I366" s="252">
        <v>0</v>
      </c>
      <c r="J366" s="252">
        <v>0</v>
      </c>
      <c r="K366" s="252">
        <v>0</v>
      </c>
      <c r="L366" s="252">
        <v>0</v>
      </c>
    </row>
    <row r="367" spans="1:12" s="39" customFormat="1" ht="34.799999999999997" customHeight="1" x14ac:dyDescent="0.3">
      <c r="A367" s="38"/>
      <c r="B367" s="238"/>
      <c r="C367" s="234" t="s">
        <v>703</v>
      </c>
      <c r="D367" s="206" t="s">
        <v>728</v>
      </c>
      <c r="E367" s="244" t="s">
        <v>2</v>
      </c>
      <c r="F367" s="243" t="s">
        <v>75</v>
      </c>
      <c r="G367" s="245" t="s">
        <v>254</v>
      </c>
      <c r="H367" s="252">
        <v>208</v>
      </c>
      <c r="I367" s="252">
        <v>0</v>
      </c>
      <c r="J367" s="252">
        <v>0</v>
      </c>
      <c r="K367" s="252">
        <v>0</v>
      </c>
      <c r="L367" s="252">
        <v>0</v>
      </c>
    </row>
    <row r="368" spans="1:12" s="39" customFormat="1" ht="34.799999999999997" customHeight="1" x14ac:dyDescent="0.3">
      <c r="A368" s="38"/>
      <c r="B368" s="238"/>
      <c r="C368" s="234" t="s">
        <v>734</v>
      </c>
      <c r="D368" s="206" t="s">
        <v>735</v>
      </c>
      <c r="E368" s="244" t="s">
        <v>2</v>
      </c>
      <c r="F368" s="243" t="s">
        <v>63</v>
      </c>
      <c r="G368" s="245" t="s">
        <v>254</v>
      </c>
      <c r="H368" s="252">
        <v>1378.62</v>
      </c>
      <c r="I368" s="252">
        <v>0</v>
      </c>
      <c r="J368" s="252">
        <v>0</v>
      </c>
      <c r="K368" s="252">
        <v>0</v>
      </c>
      <c r="L368" s="252">
        <v>0</v>
      </c>
    </row>
    <row r="369" spans="1:12" s="39" customFormat="1" ht="34.799999999999997" customHeight="1" x14ac:dyDescent="0.3">
      <c r="A369" s="38"/>
      <c r="B369" s="238"/>
      <c r="C369" s="234" t="s">
        <v>742</v>
      </c>
      <c r="D369" s="206" t="s">
        <v>744</v>
      </c>
      <c r="E369" s="244" t="s">
        <v>2</v>
      </c>
      <c r="F369" s="243" t="s">
        <v>36</v>
      </c>
      <c r="G369" s="245" t="s">
        <v>254</v>
      </c>
      <c r="H369" s="252">
        <v>4260</v>
      </c>
      <c r="I369" s="252">
        <v>0</v>
      </c>
      <c r="J369" s="252">
        <v>0</v>
      </c>
      <c r="K369" s="252">
        <v>0</v>
      </c>
      <c r="L369" s="252">
        <v>0</v>
      </c>
    </row>
    <row r="370" spans="1:12" s="39" customFormat="1" ht="34.799999999999997" customHeight="1" x14ac:dyDescent="0.3">
      <c r="A370" s="38"/>
      <c r="B370" s="238"/>
      <c r="C370" s="234" t="s">
        <v>743</v>
      </c>
      <c r="D370" s="206" t="s">
        <v>745</v>
      </c>
      <c r="E370" s="244" t="s">
        <v>2</v>
      </c>
      <c r="F370" s="243" t="s">
        <v>746</v>
      </c>
      <c r="G370" s="245" t="s">
        <v>254</v>
      </c>
      <c r="H370" s="252">
        <v>4368</v>
      </c>
      <c r="I370" s="252">
        <v>0</v>
      </c>
      <c r="J370" s="252">
        <v>0</v>
      </c>
      <c r="K370" s="252">
        <v>0</v>
      </c>
      <c r="L370" s="252">
        <v>0</v>
      </c>
    </row>
    <row r="371" spans="1:12" s="39" customFormat="1" ht="34.799999999999997" customHeight="1" x14ac:dyDescent="0.3">
      <c r="A371" s="38"/>
      <c r="B371" s="236"/>
      <c r="C371" s="234" t="s">
        <v>747</v>
      </c>
      <c r="D371" s="206" t="s">
        <v>779</v>
      </c>
      <c r="E371" s="244" t="s">
        <v>2</v>
      </c>
      <c r="F371" s="243" t="s">
        <v>1</v>
      </c>
      <c r="G371" s="245" t="s">
        <v>254</v>
      </c>
      <c r="H371" s="252">
        <v>1886.5900000000001</v>
      </c>
      <c r="I371" s="252">
        <v>0</v>
      </c>
      <c r="J371" s="252">
        <v>0</v>
      </c>
      <c r="K371" s="252">
        <v>0</v>
      </c>
      <c r="L371" s="252">
        <v>0</v>
      </c>
    </row>
    <row r="372" spans="1:12" s="39" customFormat="1" ht="34.799999999999997" customHeight="1" x14ac:dyDescent="0.3">
      <c r="A372" s="38"/>
      <c r="B372" s="236"/>
      <c r="C372" s="234" t="s">
        <v>748</v>
      </c>
      <c r="D372" s="206" t="s">
        <v>780</v>
      </c>
      <c r="E372" s="244" t="s">
        <v>2</v>
      </c>
      <c r="F372" s="243" t="s">
        <v>52</v>
      </c>
      <c r="G372" s="245" t="s">
        <v>254</v>
      </c>
      <c r="H372" s="252">
        <v>1949</v>
      </c>
      <c r="I372" s="252">
        <v>0</v>
      </c>
      <c r="J372" s="252">
        <v>0</v>
      </c>
      <c r="K372" s="252">
        <v>0</v>
      </c>
      <c r="L372" s="252">
        <v>0</v>
      </c>
    </row>
    <row r="373" spans="1:12" s="39" customFormat="1" ht="34.799999999999997" customHeight="1" x14ac:dyDescent="0.3">
      <c r="A373" s="38"/>
      <c r="B373" s="238"/>
      <c r="C373" s="234" t="s">
        <v>749</v>
      </c>
      <c r="D373" s="206" t="s">
        <v>781</v>
      </c>
      <c r="E373" s="244" t="s">
        <v>2</v>
      </c>
      <c r="F373" s="243" t="s">
        <v>12</v>
      </c>
      <c r="G373" s="245" t="s">
        <v>254</v>
      </c>
      <c r="H373" s="252">
        <v>620.69000000000005</v>
      </c>
      <c r="I373" s="252">
        <v>0</v>
      </c>
      <c r="J373" s="252">
        <v>0</v>
      </c>
      <c r="K373" s="252">
        <v>0</v>
      </c>
      <c r="L373" s="252">
        <v>0</v>
      </c>
    </row>
    <row r="374" spans="1:12" s="39" customFormat="1" ht="34.799999999999997" customHeight="1" x14ac:dyDescent="0.3">
      <c r="A374" s="38"/>
      <c r="B374" s="238"/>
      <c r="C374" s="234" t="s">
        <v>750</v>
      </c>
      <c r="D374" s="206" t="s">
        <v>1110</v>
      </c>
      <c r="E374" s="244" t="s">
        <v>2</v>
      </c>
      <c r="F374" s="243" t="s">
        <v>54</v>
      </c>
      <c r="G374" s="245" t="s">
        <v>254</v>
      </c>
      <c r="H374" s="252">
        <v>949.04999999999927</v>
      </c>
      <c r="I374" s="252">
        <v>0</v>
      </c>
      <c r="J374" s="252">
        <v>0</v>
      </c>
      <c r="K374" s="252">
        <v>0</v>
      </c>
      <c r="L374" s="252">
        <v>0</v>
      </c>
    </row>
    <row r="375" spans="1:12" s="39" customFormat="1" ht="34.799999999999997" customHeight="1" x14ac:dyDescent="0.3">
      <c r="A375" s="38"/>
      <c r="B375" s="238"/>
      <c r="C375" s="234" t="s">
        <v>751</v>
      </c>
      <c r="D375" s="206" t="s">
        <v>782</v>
      </c>
      <c r="E375" s="244" t="s">
        <v>2</v>
      </c>
      <c r="F375" s="243" t="s">
        <v>619</v>
      </c>
      <c r="G375" s="245" t="s">
        <v>254</v>
      </c>
      <c r="H375" s="252">
        <v>8930.7700000000041</v>
      </c>
      <c r="I375" s="252">
        <v>0</v>
      </c>
      <c r="J375" s="252">
        <v>0</v>
      </c>
      <c r="K375" s="252">
        <v>0</v>
      </c>
      <c r="L375" s="252">
        <v>0</v>
      </c>
    </row>
    <row r="376" spans="1:12" s="39" customFormat="1" ht="34.799999999999997" customHeight="1" x14ac:dyDescent="0.3">
      <c r="A376" s="38"/>
      <c r="B376" s="238"/>
      <c r="C376" s="234" t="s">
        <v>752</v>
      </c>
      <c r="D376" s="206" t="s">
        <v>783</v>
      </c>
      <c r="E376" s="244" t="s">
        <v>2</v>
      </c>
      <c r="F376" s="243" t="s">
        <v>250</v>
      </c>
      <c r="G376" s="245" t="s">
        <v>254</v>
      </c>
      <c r="H376" s="252">
        <v>253.54000000000087</v>
      </c>
      <c r="I376" s="252">
        <v>0</v>
      </c>
      <c r="J376" s="252">
        <v>0</v>
      </c>
      <c r="K376" s="252">
        <v>0</v>
      </c>
      <c r="L376" s="252">
        <v>0</v>
      </c>
    </row>
    <row r="377" spans="1:12" s="39" customFormat="1" ht="34.799999999999997" customHeight="1" x14ac:dyDescent="0.3">
      <c r="A377" s="38"/>
      <c r="B377" s="238"/>
      <c r="C377" s="234" t="s">
        <v>753</v>
      </c>
      <c r="D377" s="206" t="s">
        <v>784</v>
      </c>
      <c r="E377" s="244" t="s">
        <v>2</v>
      </c>
      <c r="F377" s="243" t="s">
        <v>97</v>
      </c>
      <c r="G377" s="245" t="s">
        <v>254</v>
      </c>
      <c r="H377" s="252">
        <v>253.54000000000087</v>
      </c>
      <c r="I377" s="252">
        <v>0</v>
      </c>
      <c r="J377" s="252">
        <v>0</v>
      </c>
      <c r="K377" s="252">
        <v>0</v>
      </c>
      <c r="L377" s="252">
        <v>0</v>
      </c>
    </row>
    <row r="378" spans="1:12" s="39" customFormat="1" ht="34.799999999999997" customHeight="1" x14ac:dyDescent="0.3">
      <c r="A378" s="38"/>
      <c r="B378" s="236"/>
      <c r="C378" s="234" t="s">
        <v>754</v>
      </c>
      <c r="D378" s="206" t="s">
        <v>785</v>
      </c>
      <c r="E378" s="244" t="s">
        <v>2</v>
      </c>
      <c r="F378" s="243" t="s">
        <v>97</v>
      </c>
      <c r="G378" s="245" t="s">
        <v>254</v>
      </c>
      <c r="H378" s="252">
        <v>0</v>
      </c>
      <c r="I378" s="252">
        <v>0</v>
      </c>
      <c r="J378" s="252">
        <v>2500</v>
      </c>
      <c r="K378" s="252">
        <v>0</v>
      </c>
      <c r="L378" s="252">
        <v>0</v>
      </c>
    </row>
    <row r="379" spans="1:12" s="39" customFormat="1" ht="34.799999999999997" customHeight="1" x14ac:dyDescent="0.3">
      <c r="A379" s="38"/>
      <c r="B379" s="236"/>
      <c r="C379" s="234" t="s">
        <v>755</v>
      </c>
      <c r="D379" s="206" t="s">
        <v>786</v>
      </c>
      <c r="E379" s="244" t="s">
        <v>2</v>
      </c>
      <c r="F379" s="243" t="s">
        <v>34</v>
      </c>
      <c r="G379" s="245" t="s">
        <v>254</v>
      </c>
      <c r="H379" s="252">
        <v>1128.619999999999</v>
      </c>
      <c r="I379" s="252">
        <v>0</v>
      </c>
      <c r="J379" s="252">
        <v>0</v>
      </c>
      <c r="K379" s="252">
        <v>0</v>
      </c>
      <c r="L379" s="252">
        <v>0</v>
      </c>
    </row>
    <row r="380" spans="1:12" s="39" customFormat="1" ht="34.799999999999997" customHeight="1" x14ac:dyDescent="0.3">
      <c r="A380" s="38"/>
      <c r="B380" s="238"/>
      <c r="C380" s="234" t="s">
        <v>756</v>
      </c>
      <c r="D380" s="206" t="s">
        <v>787</v>
      </c>
      <c r="E380" s="244" t="s">
        <v>2</v>
      </c>
      <c r="F380" s="243" t="s">
        <v>42</v>
      </c>
      <c r="G380" s="245" t="s">
        <v>254</v>
      </c>
      <c r="H380" s="252">
        <v>565.24</v>
      </c>
      <c r="I380" s="252">
        <v>0</v>
      </c>
      <c r="J380" s="252">
        <v>0</v>
      </c>
      <c r="K380" s="252">
        <v>0</v>
      </c>
      <c r="L380" s="252">
        <v>0</v>
      </c>
    </row>
    <row r="381" spans="1:12" s="39" customFormat="1" ht="34.799999999999997" customHeight="1" x14ac:dyDescent="0.3">
      <c r="A381" s="38"/>
      <c r="B381" s="236"/>
      <c r="C381" s="234" t="s">
        <v>757</v>
      </c>
      <c r="D381" s="206" t="s">
        <v>788</v>
      </c>
      <c r="E381" s="244" t="s">
        <v>2</v>
      </c>
      <c r="F381" s="243" t="s">
        <v>162</v>
      </c>
      <c r="G381" s="245" t="s">
        <v>254</v>
      </c>
      <c r="H381" s="252">
        <v>227351.13</v>
      </c>
      <c r="I381" s="252">
        <v>32221.7</v>
      </c>
      <c r="J381" s="252">
        <v>0</v>
      </c>
      <c r="K381" s="252">
        <v>0</v>
      </c>
      <c r="L381" s="252">
        <v>0</v>
      </c>
    </row>
    <row r="382" spans="1:12" s="39" customFormat="1" ht="34.799999999999997" customHeight="1" x14ac:dyDescent="0.3">
      <c r="A382" s="38"/>
      <c r="B382" s="238"/>
      <c r="C382" s="234" t="s">
        <v>758</v>
      </c>
      <c r="D382" s="206" t="s">
        <v>940</v>
      </c>
      <c r="E382" s="244" t="s">
        <v>2</v>
      </c>
      <c r="F382" s="243" t="s">
        <v>15</v>
      </c>
      <c r="G382" s="245" t="s">
        <v>254</v>
      </c>
      <c r="H382" s="252">
        <v>222.31000000000131</v>
      </c>
      <c r="I382" s="252">
        <v>0</v>
      </c>
      <c r="J382" s="252">
        <v>0</v>
      </c>
      <c r="K382" s="252">
        <v>0</v>
      </c>
      <c r="L382" s="252">
        <v>0</v>
      </c>
    </row>
    <row r="383" spans="1:12" s="39" customFormat="1" ht="34.799999999999997" customHeight="1" x14ac:dyDescent="0.3">
      <c r="A383" s="38"/>
      <c r="B383" s="236"/>
      <c r="C383" s="234" t="s">
        <v>759</v>
      </c>
      <c r="D383" s="206" t="s">
        <v>789</v>
      </c>
      <c r="E383" s="244" t="s">
        <v>2</v>
      </c>
      <c r="F383" s="243" t="s">
        <v>382</v>
      </c>
      <c r="G383" s="245" t="s">
        <v>254</v>
      </c>
      <c r="H383" s="252">
        <v>284.77</v>
      </c>
      <c r="I383" s="252">
        <v>0</v>
      </c>
      <c r="J383" s="252">
        <v>1500</v>
      </c>
      <c r="K383" s="252">
        <v>0</v>
      </c>
      <c r="L383" s="252">
        <v>0</v>
      </c>
    </row>
    <row r="384" spans="1:12" s="39" customFormat="1" ht="34.799999999999997" customHeight="1" x14ac:dyDescent="0.3">
      <c r="A384" s="38"/>
      <c r="B384" s="236"/>
      <c r="C384" s="234" t="s">
        <v>760</v>
      </c>
      <c r="D384" s="206" t="s">
        <v>790</v>
      </c>
      <c r="E384" s="244" t="s">
        <v>2</v>
      </c>
      <c r="F384" s="243" t="s">
        <v>42</v>
      </c>
      <c r="G384" s="245" t="s">
        <v>254</v>
      </c>
      <c r="H384" s="252">
        <v>1667.8599999999969</v>
      </c>
      <c r="I384" s="252">
        <v>0</v>
      </c>
      <c r="J384" s="252">
        <v>1000</v>
      </c>
      <c r="K384" s="252">
        <v>0</v>
      </c>
      <c r="L384" s="252">
        <v>0</v>
      </c>
    </row>
    <row r="385" spans="1:12" s="39" customFormat="1" ht="34.799999999999997" customHeight="1" x14ac:dyDescent="0.3">
      <c r="A385" s="38"/>
      <c r="B385" s="236"/>
      <c r="C385" s="234" t="s">
        <v>761</v>
      </c>
      <c r="D385" s="206" t="s">
        <v>791</v>
      </c>
      <c r="E385" s="244" t="s">
        <v>2</v>
      </c>
      <c r="F385" s="243" t="s">
        <v>379</v>
      </c>
      <c r="G385" s="245" t="s">
        <v>254</v>
      </c>
      <c r="H385" s="252">
        <v>760.8</v>
      </c>
      <c r="I385" s="252">
        <v>0</v>
      </c>
      <c r="J385" s="252">
        <v>1500</v>
      </c>
      <c r="K385" s="252">
        <v>0</v>
      </c>
      <c r="L385" s="252">
        <v>0</v>
      </c>
    </row>
    <row r="386" spans="1:12" s="39" customFormat="1" ht="34.799999999999997" customHeight="1" x14ac:dyDescent="0.3">
      <c r="A386" s="38"/>
      <c r="B386" s="236"/>
      <c r="C386" s="234" t="s">
        <v>762</v>
      </c>
      <c r="D386" s="206" t="s">
        <v>792</v>
      </c>
      <c r="E386" s="244" t="s">
        <v>2</v>
      </c>
      <c r="F386" s="243" t="s">
        <v>95</v>
      </c>
      <c r="G386" s="245" t="s">
        <v>254</v>
      </c>
      <c r="H386" s="252">
        <v>574.16999999999825</v>
      </c>
      <c r="I386" s="252">
        <v>0</v>
      </c>
      <c r="J386" s="252">
        <v>1000</v>
      </c>
      <c r="K386" s="252">
        <v>0</v>
      </c>
      <c r="L386" s="252">
        <v>0</v>
      </c>
    </row>
    <row r="387" spans="1:12" s="39" customFormat="1" ht="34.799999999999997" customHeight="1" x14ac:dyDescent="0.3">
      <c r="A387" s="38"/>
      <c r="B387" s="236"/>
      <c r="C387" s="234" t="s">
        <v>763</v>
      </c>
      <c r="D387" s="206" t="s">
        <v>793</v>
      </c>
      <c r="E387" s="244" t="s">
        <v>2</v>
      </c>
      <c r="F387" s="243" t="s">
        <v>809</v>
      </c>
      <c r="G387" s="245" t="s">
        <v>254</v>
      </c>
      <c r="H387" s="252">
        <v>698.35000000000218</v>
      </c>
      <c r="I387" s="252">
        <v>0</v>
      </c>
      <c r="J387" s="252">
        <v>1000</v>
      </c>
      <c r="K387" s="252">
        <v>0</v>
      </c>
      <c r="L387" s="252">
        <v>0</v>
      </c>
    </row>
    <row r="388" spans="1:12" s="39" customFormat="1" ht="34.799999999999997" customHeight="1" x14ac:dyDescent="0.3">
      <c r="A388" s="38"/>
      <c r="B388" s="238"/>
      <c r="C388" s="234" t="s">
        <v>764</v>
      </c>
      <c r="D388" s="206" t="s">
        <v>794</v>
      </c>
      <c r="E388" s="244" t="s">
        <v>2</v>
      </c>
      <c r="F388" s="243" t="s">
        <v>16</v>
      </c>
      <c r="G388" s="245" t="s">
        <v>254</v>
      </c>
      <c r="H388" s="252">
        <v>4368</v>
      </c>
      <c r="I388" s="252">
        <v>0</v>
      </c>
      <c r="J388" s="252">
        <v>0</v>
      </c>
      <c r="K388" s="252">
        <v>0</v>
      </c>
      <c r="L388" s="252">
        <v>0</v>
      </c>
    </row>
    <row r="389" spans="1:12" s="39" customFormat="1" ht="34.799999999999997" customHeight="1" x14ac:dyDescent="0.3">
      <c r="A389" s="38"/>
      <c r="B389" s="238"/>
      <c r="C389" s="234" t="s">
        <v>765</v>
      </c>
      <c r="D389" s="206" t="s">
        <v>795</v>
      </c>
      <c r="E389" s="244" t="s">
        <v>2</v>
      </c>
      <c r="F389" s="243" t="s">
        <v>810</v>
      </c>
      <c r="G389" s="245" t="s">
        <v>254</v>
      </c>
      <c r="H389" s="252">
        <v>30000</v>
      </c>
      <c r="I389" s="252">
        <v>0</v>
      </c>
      <c r="J389" s="252">
        <v>0</v>
      </c>
      <c r="K389" s="252">
        <v>0</v>
      </c>
      <c r="L389" s="252">
        <v>0</v>
      </c>
    </row>
    <row r="390" spans="1:12" s="39" customFormat="1" ht="34.799999999999997" customHeight="1" x14ac:dyDescent="0.3">
      <c r="A390" s="38"/>
      <c r="B390" s="238"/>
      <c r="C390" s="234" t="s">
        <v>766</v>
      </c>
      <c r="D390" s="206" t="s">
        <v>796</v>
      </c>
      <c r="E390" s="244" t="s">
        <v>2</v>
      </c>
      <c r="F390" s="243" t="s">
        <v>6</v>
      </c>
      <c r="G390" s="245" t="s">
        <v>254</v>
      </c>
      <c r="H390" s="252">
        <v>29168</v>
      </c>
      <c r="I390" s="252">
        <v>0</v>
      </c>
      <c r="J390" s="252">
        <v>0</v>
      </c>
      <c r="K390" s="252">
        <v>0</v>
      </c>
      <c r="L390" s="252">
        <v>0</v>
      </c>
    </row>
    <row r="391" spans="1:12" s="39" customFormat="1" ht="34.799999999999997" customHeight="1" x14ac:dyDescent="0.3">
      <c r="A391" s="38"/>
      <c r="B391" s="236"/>
      <c r="C391" s="234" t="s">
        <v>767</v>
      </c>
      <c r="D391" s="206" t="s">
        <v>797</v>
      </c>
      <c r="E391" s="244" t="s">
        <v>2</v>
      </c>
      <c r="F391" s="243" t="s">
        <v>502</v>
      </c>
      <c r="G391" s="245" t="s">
        <v>254</v>
      </c>
      <c r="H391" s="252">
        <v>0</v>
      </c>
      <c r="I391" s="252">
        <v>0</v>
      </c>
      <c r="J391" s="252">
        <v>2500</v>
      </c>
      <c r="K391" s="252">
        <v>0</v>
      </c>
      <c r="L391" s="252">
        <v>0</v>
      </c>
    </row>
    <row r="392" spans="1:12" s="39" customFormat="1" ht="34.799999999999997" customHeight="1" x14ac:dyDescent="0.3">
      <c r="A392" s="38"/>
      <c r="B392" s="238"/>
      <c r="C392" s="234" t="s">
        <v>768</v>
      </c>
      <c r="D392" s="206" t="s">
        <v>798</v>
      </c>
      <c r="E392" s="244" t="s">
        <v>2</v>
      </c>
      <c r="F392" s="243" t="s">
        <v>118</v>
      </c>
      <c r="G392" s="245" t="s">
        <v>254</v>
      </c>
      <c r="H392" s="252">
        <v>1844</v>
      </c>
      <c r="I392" s="252">
        <v>0</v>
      </c>
      <c r="J392" s="252">
        <v>0</v>
      </c>
      <c r="K392" s="252">
        <v>0</v>
      </c>
      <c r="L392" s="252">
        <v>0</v>
      </c>
    </row>
    <row r="393" spans="1:12" s="39" customFormat="1" ht="34.799999999999997" customHeight="1" x14ac:dyDescent="0.3">
      <c r="A393" s="38"/>
      <c r="B393" s="236"/>
      <c r="C393" s="234" t="s">
        <v>769</v>
      </c>
      <c r="D393" s="206" t="s">
        <v>799</v>
      </c>
      <c r="E393" s="244" t="s">
        <v>2</v>
      </c>
      <c r="F393" s="243" t="s">
        <v>61</v>
      </c>
      <c r="G393" s="245" t="s">
        <v>254</v>
      </c>
      <c r="H393" s="252">
        <v>1903</v>
      </c>
      <c r="I393" s="252">
        <v>0</v>
      </c>
      <c r="J393" s="252">
        <v>0</v>
      </c>
      <c r="K393" s="252">
        <v>0</v>
      </c>
      <c r="L393" s="252">
        <v>0</v>
      </c>
    </row>
    <row r="394" spans="1:12" s="39" customFormat="1" ht="34.799999999999997" customHeight="1" x14ac:dyDescent="0.3">
      <c r="A394" s="38"/>
      <c r="B394" s="238"/>
      <c r="C394" s="234" t="s">
        <v>770</v>
      </c>
      <c r="D394" s="206" t="s">
        <v>800</v>
      </c>
      <c r="E394" s="244" t="s">
        <v>2</v>
      </c>
      <c r="F394" s="243" t="s">
        <v>811</v>
      </c>
      <c r="G394" s="245" t="s">
        <v>254</v>
      </c>
      <c r="H394" s="252">
        <v>1328.62</v>
      </c>
      <c r="I394" s="252">
        <v>0</v>
      </c>
      <c r="J394" s="252">
        <v>0</v>
      </c>
      <c r="K394" s="252">
        <v>0</v>
      </c>
      <c r="L394" s="252">
        <v>0</v>
      </c>
    </row>
    <row r="395" spans="1:12" s="39" customFormat="1" ht="34.799999999999997" customHeight="1" x14ac:dyDescent="0.3">
      <c r="A395" s="38"/>
      <c r="B395" s="238"/>
      <c r="C395" s="234" t="s">
        <v>771</v>
      </c>
      <c r="D395" s="206" t="s">
        <v>801</v>
      </c>
      <c r="E395" s="244" t="s">
        <v>2</v>
      </c>
      <c r="F395" s="243" t="s">
        <v>17</v>
      </c>
      <c r="G395" s="245" t="s">
        <v>254</v>
      </c>
      <c r="H395" s="252">
        <v>1012</v>
      </c>
      <c r="I395" s="252">
        <v>0</v>
      </c>
      <c r="J395" s="252">
        <v>0</v>
      </c>
      <c r="K395" s="252">
        <v>0</v>
      </c>
      <c r="L395" s="252">
        <v>0</v>
      </c>
    </row>
    <row r="396" spans="1:12" s="39" customFormat="1" ht="34.799999999999997" customHeight="1" x14ac:dyDescent="0.3">
      <c r="A396" s="38"/>
      <c r="B396" s="238"/>
      <c r="C396" s="234" t="s">
        <v>772</v>
      </c>
      <c r="D396" s="206" t="s">
        <v>802</v>
      </c>
      <c r="E396" s="244" t="s">
        <v>2</v>
      </c>
      <c r="F396" s="243" t="s">
        <v>104</v>
      </c>
      <c r="G396" s="245" t="s">
        <v>254</v>
      </c>
      <c r="H396" s="252">
        <v>824</v>
      </c>
      <c r="I396" s="252">
        <v>0</v>
      </c>
      <c r="J396" s="252">
        <v>0</v>
      </c>
      <c r="K396" s="252">
        <v>0</v>
      </c>
      <c r="L396" s="252">
        <v>0</v>
      </c>
    </row>
    <row r="397" spans="1:12" s="39" customFormat="1" ht="34.799999999999997" customHeight="1" x14ac:dyDescent="0.3">
      <c r="A397" s="38"/>
      <c r="B397" s="236"/>
      <c r="C397" s="234" t="s">
        <v>773</v>
      </c>
      <c r="D397" s="206" t="s">
        <v>803</v>
      </c>
      <c r="E397" s="244" t="s">
        <v>2</v>
      </c>
      <c r="F397" s="243" t="s">
        <v>48</v>
      </c>
      <c r="G397" s="245" t="s">
        <v>254</v>
      </c>
      <c r="H397" s="252">
        <v>589.77999999999884</v>
      </c>
      <c r="I397" s="252">
        <v>0</v>
      </c>
      <c r="J397" s="252">
        <v>1500</v>
      </c>
      <c r="K397" s="252">
        <v>0</v>
      </c>
      <c r="L397" s="252">
        <v>0</v>
      </c>
    </row>
    <row r="398" spans="1:12" s="39" customFormat="1" ht="34.799999999999997" customHeight="1" x14ac:dyDescent="0.3">
      <c r="A398" s="38"/>
      <c r="B398" s="238"/>
      <c r="C398" s="234" t="s">
        <v>774</v>
      </c>
      <c r="D398" s="206" t="s">
        <v>804</v>
      </c>
      <c r="E398" s="244" t="s">
        <v>2</v>
      </c>
      <c r="F398" s="243" t="s">
        <v>101</v>
      </c>
      <c r="G398" s="245" t="s">
        <v>254</v>
      </c>
      <c r="H398" s="252">
        <v>480.93999999999869</v>
      </c>
      <c r="I398" s="252">
        <v>0</v>
      </c>
      <c r="J398" s="252">
        <v>0</v>
      </c>
      <c r="K398" s="252">
        <v>0</v>
      </c>
      <c r="L398" s="252">
        <v>0</v>
      </c>
    </row>
    <row r="399" spans="1:12" s="39" customFormat="1" ht="34.799999999999997" customHeight="1" x14ac:dyDescent="0.3">
      <c r="A399" s="38"/>
      <c r="B399" s="236"/>
      <c r="C399" s="234" t="s">
        <v>775</v>
      </c>
      <c r="D399" s="206" t="s">
        <v>805</v>
      </c>
      <c r="E399" s="244" t="s">
        <v>2</v>
      </c>
      <c r="F399" s="243" t="s">
        <v>23</v>
      </c>
      <c r="G399" s="245" t="s">
        <v>254</v>
      </c>
      <c r="H399" s="252">
        <v>433.79000000000008</v>
      </c>
      <c r="I399" s="252">
        <v>12000</v>
      </c>
      <c r="J399" s="252">
        <v>0</v>
      </c>
      <c r="K399" s="252">
        <v>0</v>
      </c>
      <c r="L399" s="252">
        <v>0</v>
      </c>
    </row>
    <row r="400" spans="1:12" s="39" customFormat="1" ht="34.799999999999997" customHeight="1" x14ac:dyDescent="0.3">
      <c r="A400" s="38"/>
      <c r="B400" s="238"/>
      <c r="C400" s="234" t="s">
        <v>776</v>
      </c>
      <c r="D400" s="206" t="s">
        <v>806</v>
      </c>
      <c r="E400" s="244" t="s">
        <v>2</v>
      </c>
      <c r="F400" s="243" t="s">
        <v>67</v>
      </c>
      <c r="G400" s="245" t="s">
        <v>254</v>
      </c>
      <c r="H400" s="252">
        <v>29200</v>
      </c>
      <c r="I400" s="252">
        <v>0</v>
      </c>
      <c r="J400" s="252">
        <v>0</v>
      </c>
      <c r="K400" s="252">
        <v>0</v>
      </c>
      <c r="L400" s="252">
        <v>0</v>
      </c>
    </row>
    <row r="401" spans="1:12" s="39" customFormat="1" ht="34.799999999999997" customHeight="1" x14ac:dyDescent="0.3">
      <c r="A401" s="38"/>
      <c r="B401" s="238"/>
      <c r="C401" s="234" t="s">
        <v>777</v>
      </c>
      <c r="D401" s="206" t="s">
        <v>807</v>
      </c>
      <c r="E401" s="244" t="s">
        <v>2</v>
      </c>
      <c r="F401" s="243" t="s">
        <v>613</v>
      </c>
      <c r="G401" s="245" t="s">
        <v>254</v>
      </c>
      <c r="H401" s="252">
        <v>792</v>
      </c>
      <c r="I401" s="252">
        <v>0</v>
      </c>
      <c r="J401" s="252">
        <v>0</v>
      </c>
      <c r="K401" s="252">
        <v>0</v>
      </c>
      <c r="L401" s="252">
        <v>0</v>
      </c>
    </row>
    <row r="402" spans="1:12" s="39" customFormat="1" ht="34.799999999999997" customHeight="1" x14ac:dyDescent="0.3">
      <c r="A402" s="38"/>
      <c r="B402" s="236"/>
      <c r="C402" s="234" t="s">
        <v>778</v>
      </c>
      <c r="D402" s="206" t="s">
        <v>808</v>
      </c>
      <c r="E402" s="244" t="s">
        <v>2</v>
      </c>
      <c r="F402" s="243" t="s">
        <v>812</v>
      </c>
      <c r="G402" s="245" t="s">
        <v>254</v>
      </c>
      <c r="H402" s="252">
        <v>1128.619999999999</v>
      </c>
      <c r="I402" s="252">
        <v>0</v>
      </c>
      <c r="J402" s="252">
        <v>0</v>
      </c>
      <c r="K402" s="252">
        <v>0</v>
      </c>
      <c r="L402" s="252">
        <v>0</v>
      </c>
    </row>
    <row r="403" spans="1:12" s="39" customFormat="1" ht="34.799999999999997" customHeight="1" x14ac:dyDescent="0.3">
      <c r="A403" s="38"/>
      <c r="B403" s="238"/>
      <c r="C403" s="234">
        <v>9651</v>
      </c>
      <c r="D403" s="206" t="s">
        <v>941</v>
      </c>
      <c r="E403" s="244" t="s">
        <v>5</v>
      </c>
      <c r="F403" s="243" t="s">
        <v>16</v>
      </c>
      <c r="G403" s="245" t="s">
        <v>260</v>
      </c>
      <c r="H403" s="252">
        <v>33821</v>
      </c>
      <c r="I403" s="252">
        <v>247940.26</v>
      </c>
      <c r="J403" s="252">
        <v>0</v>
      </c>
      <c r="K403" s="252">
        <v>0</v>
      </c>
      <c r="L403" s="252">
        <v>0</v>
      </c>
    </row>
    <row r="404" spans="1:12" s="39" customFormat="1" ht="34.799999999999997" customHeight="1" x14ac:dyDescent="0.3">
      <c r="A404" s="38"/>
      <c r="B404" s="238"/>
      <c r="C404" s="234" t="s">
        <v>813</v>
      </c>
      <c r="D404" s="206" t="s">
        <v>942</v>
      </c>
      <c r="E404" s="244" t="s">
        <v>5</v>
      </c>
      <c r="F404" s="243" t="s">
        <v>31</v>
      </c>
      <c r="G404" s="245" t="s">
        <v>260</v>
      </c>
      <c r="H404" s="252">
        <v>80000</v>
      </c>
      <c r="I404" s="252">
        <v>0</v>
      </c>
      <c r="J404" s="252">
        <v>0</v>
      </c>
      <c r="K404" s="252">
        <v>0</v>
      </c>
      <c r="L404" s="252">
        <v>0</v>
      </c>
    </row>
    <row r="405" spans="1:12" s="39" customFormat="1" ht="34.799999999999997" customHeight="1" x14ac:dyDescent="0.3">
      <c r="A405" s="38"/>
      <c r="B405" s="238"/>
      <c r="C405" s="234">
        <v>9652</v>
      </c>
      <c r="D405" s="206" t="s">
        <v>814</v>
      </c>
      <c r="E405" s="244" t="s">
        <v>5</v>
      </c>
      <c r="F405" s="243" t="s">
        <v>617</v>
      </c>
      <c r="G405" s="245" t="s">
        <v>260</v>
      </c>
      <c r="H405" s="252">
        <v>0</v>
      </c>
      <c r="I405" s="252">
        <v>0</v>
      </c>
      <c r="J405" s="252">
        <v>28917.850000000002</v>
      </c>
      <c r="K405" s="252">
        <v>9500</v>
      </c>
      <c r="L405" s="252">
        <v>0</v>
      </c>
    </row>
    <row r="406" spans="1:12" s="39" customFormat="1" ht="34.799999999999997" customHeight="1" x14ac:dyDescent="0.3">
      <c r="A406" s="38"/>
      <c r="B406" s="238"/>
      <c r="C406" s="234">
        <v>9623</v>
      </c>
      <c r="D406" s="206" t="s">
        <v>943</v>
      </c>
      <c r="E406" s="244" t="s">
        <v>5</v>
      </c>
      <c r="F406" s="243" t="s">
        <v>821</v>
      </c>
      <c r="G406" s="245" t="s">
        <v>260</v>
      </c>
      <c r="H406" s="252">
        <v>130872</v>
      </c>
      <c r="I406" s="252">
        <v>34000</v>
      </c>
      <c r="J406" s="252">
        <v>10000</v>
      </c>
      <c r="K406" s="252">
        <v>10000</v>
      </c>
      <c r="L406" s="252">
        <v>10000</v>
      </c>
    </row>
    <row r="407" spans="1:12" s="39" customFormat="1" ht="34.799999999999997" customHeight="1" x14ac:dyDescent="0.3">
      <c r="A407" s="38"/>
      <c r="B407" s="238"/>
      <c r="C407" s="234">
        <v>9624</v>
      </c>
      <c r="D407" s="206" t="s">
        <v>944</v>
      </c>
      <c r="E407" s="244" t="s">
        <v>5</v>
      </c>
      <c r="F407" s="243" t="s">
        <v>822</v>
      </c>
      <c r="G407" s="245" t="s">
        <v>260</v>
      </c>
      <c r="H407" s="252">
        <v>144042</v>
      </c>
      <c r="I407" s="252">
        <v>62500</v>
      </c>
      <c r="J407" s="252">
        <v>24000</v>
      </c>
      <c r="K407" s="252">
        <v>24000</v>
      </c>
      <c r="L407" s="252">
        <v>24000</v>
      </c>
    </row>
    <row r="408" spans="1:12" s="39" customFormat="1" ht="34.799999999999997" customHeight="1" x14ac:dyDescent="0.3">
      <c r="A408" s="38"/>
      <c r="B408" s="238"/>
      <c r="C408" s="234">
        <v>9625</v>
      </c>
      <c r="D408" s="206" t="s">
        <v>945</v>
      </c>
      <c r="E408" s="244" t="s">
        <v>5</v>
      </c>
      <c r="F408" s="243" t="s">
        <v>846</v>
      </c>
      <c r="G408" s="245" t="s">
        <v>260</v>
      </c>
      <c r="H408" s="252">
        <v>97105</v>
      </c>
      <c r="I408" s="252">
        <v>34000</v>
      </c>
      <c r="J408" s="252">
        <v>16659</v>
      </c>
      <c r="K408" s="252">
        <v>10488.42</v>
      </c>
      <c r="L408" s="252">
        <v>18488.419999999998</v>
      </c>
    </row>
    <row r="409" spans="1:12" s="39" customFormat="1" ht="34.799999999999997" customHeight="1" x14ac:dyDescent="0.3">
      <c r="A409" s="38"/>
      <c r="B409" s="238"/>
      <c r="C409" s="234">
        <v>9626</v>
      </c>
      <c r="D409" s="206" t="s">
        <v>946</v>
      </c>
      <c r="E409" s="244" t="s">
        <v>5</v>
      </c>
      <c r="F409" s="243" t="s">
        <v>976</v>
      </c>
      <c r="G409" s="245" t="s">
        <v>260</v>
      </c>
      <c r="H409" s="252">
        <v>74237</v>
      </c>
      <c r="I409" s="252">
        <v>14000</v>
      </c>
      <c r="J409" s="252">
        <v>5000</v>
      </c>
      <c r="K409" s="252">
        <v>5000</v>
      </c>
      <c r="L409" s="252">
        <v>5000</v>
      </c>
    </row>
    <row r="410" spans="1:12" s="39" customFormat="1" ht="34.799999999999997" customHeight="1" x14ac:dyDescent="0.3">
      <c r="A410" s="38"/>
      <c r="B410" s="238"/>
      <c r="C410" s="234">
        <v>9627</v>
      </c>
      <c r="D410" s="206" t="s">
        <v>947</v>
      </c>
      <c r="E410" s="244" t="s">
        <v>5</v>
      </c>
      <c r="F410" s="243" t="s">
        <v>112</v>
      </c>
      <c r="G410" s="245" t="s">
        <v>260</v>
      </c>
      <c r="H410" s="252">
        <v>80133</v>
      </c>
      <c r="I410" s="252">
        <v>28000</v>
      </c>
      <c r="J410" s="252">
        <v>19794</v>
      </c>
      <c r="K410" s="252">
        <v>8790.73</v>
      </c>
      <c r="L410" s="252">
        <v>16790.73</v>
      </c>
    </row>
    <row r="411" spans="1:12" s="39" customFormat="1" ht="34.799999999999997" customHeight="1" x14ac:dyDescent="0.3">
      <c r="A411" s="38"/>
      <c r="B411" s="238"/>
      <c r="C411" s="234">
        <v>9628</v>
      </c>
      <c r="D411" s="206" t="s">
        <v>948</v>
      </c>
      <c r="E411" s="244" t="s">
        <v>5</v>
      </c>
      <c r="F411" s="243" t="s">
        <v>815</v>
      </c>
      <c r="G411" s="245" t="s">
        <v>260</v>
      </c>
      <c r="H411" s="252">
        <v>27722</v>
      </c>
      <c r="I411" s="252">
        <v>7000</v>
      </c>
      <c r="J411" s="252">
        <v>2500</v>
      </c>
      <c r="K411" s="252">
        <v>2500</v>
      </c>
      <c r="L411" s="252">
        <v>2500</v>
      </c>
    </row>
    <row r="412" spans="1:12" s="39" customFormat="1" ht="34.799999999999997" customHeight="1" x14ac:dyDescent="0.3">
      <c r="A412" s="38"/>
      <c r="B412" s="238"/>
      <c r="C412" s="234">
        <v>9629</v>
      </c>
      <c r="D412" s="206" t="s">
        <v>949</v>
      </c>
      <c r="E412" s="244" t="s">
        <v>5</v>
      </c>
      <c r="F412" s="243" t="s">
        <v>823</v>
      </c>
      <c r="G412" s="245" t="s">
        <v>260</v>
      </c>
      <c r="H412" s="252">
        <v>32532</v>
      </c>
      <c r="I412" s="252">
        <v>14000</v>
      </c>
      <c r="J412" s="252">
        <v>7277</v>
      </c>
      <c r="K412" s="252">
        <v>3395.37</v>
      </c>
      <c r="L412" s="252">
        <v>3395.37</v>
      </c>
    </row>
    <row r="413" spans="1:12" s="39" customFormat="1" ht="34.799999999999997" customHeight="1" x14ac:dyDescent="0.3">
      <c r="A413" s="38"/>
      <c r="B413" s="238"/>
      <c r="C413" s="234">
        <v>9630</v>
      </c>
      <c r="D413" s="206" t="s">
        <v>950</v>
      </c>
      <c r="E413" s="244" t="s">
        <v>5</v>
      </c>
      <c r="F413" s="243" t="s">
        <v>61</v>
      </c>
      <c r="G413" s="245" t="s">
        <v>260</v>
      </c>
      <c r="H413" s="252">
        <v>31117</v>
      </c>
      <c r="I413" s="252">
        <v>14000</v>
      </c>
      <c r="J413" s="252">
        <v>4097</v>
      </c>
      <c r="K413" s="252">
        <v>3395.37</v>
      </c>
      <c r="L413" s="252">
        <v>3395.37</v>
      </c>
    </row>
    <row r="414" spans="1:12" s="39" customFormat="1" ht="34.799999999999997" customHeight="1" x14ac:dyDescent="0.3">
      <c r="A414" s="38"/>
      <c r="B414" s="238"/>
      <c r="C414" s="234">
        <v>9631</v>
      </c>
      <c r="D414" s="206" t="s">
        <v>951</v>
      </c>
      <c r="E414" s="244" t="s">
        <v>5</v>
      </c>
      <c r="F414" s="243" t="s">
        <v>847</v>
      </c>
      <c r="G414" s="245" t="s">
        <v>260</v>
      </c>
      <c r="H414" s="252">
        <v>20515</v>
      </c>
      <c r="I414" s="252">
        <v>7000</v>
      </c>
      <c r="J414" s="252">
        <v>6336</v>
      </c>
      <c r="K414" s="252">
        <v>1697.68</v>
      </c>
      <c r="L414" s="252">
        <v>1697.68</v>
      </c>
    </row>
    <row r="415" spans="1:12" s="39" customFormat="1" ht="34.799999999999997" customHeight="1" x14ac:dyDescent="0.3">
      <c r="A415" s="38"/>
      <c r="B415" s="238"/>
      <c r="C415" s="234">
        <v>9632</v>
      </c>
      <c r="D415" s="206" t="s">
        <v>952</v>
      </c>
      <c r="E415" s="244" t="s">
        <v>5</v>
      </c>
      <c r="F415" s="243" t="s">
        <v>849</v>
      </c>
      <c r="G415" s="245" t="s">
        <v>260</v>
      </c>
      <c r="H415" s="252">
        <v>18775</v>
      </c>
      <c r="I415" s="252">
        <v>14000</v>
      </c>
      <c r="J415" s="252">
        <v>9764</v>
      </c>
      <c r="K415" s="252">
        <v>3395.37</v>
      </c>
      <c r="L415" s="252">
        <v>3395.37</v>
      </c>
    </row>
    <row r="416" spans="1:12" s="39" customFormat="1" ht="34.799999999999997" customHeight="1" x14ac:dyDescent="0.3">
      <c r="A416" s="38"/>
      <c r="B416" s="238"/>
      <c r="C416" s="234">
        <v>9633</v>
      </c>
      <c r="D416" s="206" t="s">
        <v>953</v>
      </c>
      <c r="E416" s="244" t="s">
        <v>5</v>
      </c>
      <c r="F416" s="243" t="s">
        <v>841</v>
      </c>
      <c r="G416" s="245" t="s">
        <v>260</v>
      </c>
      <c r="H416" s="252">
        <v>17567</v>
      </c>
      <c r="I416" s="252">
        <v>7000</v>
      </c>
      <c r="J416" s="252">
        <v>5659</v>
      </c>
      <c r="K416" s="252">
        <v>1697.68</v>
      </c>
      <c r="L416" s="252">
        <v>1697.68</v>
      </c>
    </row>
    <row r="417" spans="1:12" s="39" customFormat="1" ht="34.799999999999997" customHeight="1" x14ac:dyDescent="0.3">
      <c r="A417" s="38"/>
      <c r="B417" s="238"/>
      <c r="C417" s="234">
        <v>9634</v>
      </c>
      <c r="D417" s="206" t="s">
        <v>954</v>
      </c>
      <c r="E417" s="244" t="s">
        <v>5</v>
      </c>
      <c r="F417" s="243" t="s">
        <v>836</v>
      </c>
      <c r="G417" s="245" t="s">
        <v>260</v>
      </c>
      <c r="H417" s="252">
        <v>15646</v>
      </c>
      <c r="I417" s="252">
        <v>14000</v>
      </c>
      <c r="J417" s="252">
        <v>7152</v>
      </c>
      <c r="K417" s="252">
        <v>3395.37</v>
      </c>
      <c r="L417" s="252">
        <v>3395.37</v>
      </c>
    </row>
    <row r="418" spans="1:12" s="39" customFormat="1" ht="34.799999999999997" customHeight="1" x14ac:dyDescent="0.3">
      <c r="A418" s="38"/>
      <c r="B418" s="238"/>
      <c r="C418" s="234">
        <v>9635</v>
      </c>
      <c r="D418" s="206" t="s">
        <v>955</v>
      </c>
      <c r="E418" s="244" t="s">
        <v>5</v>
      </c>
      <c r="F418" s="243" t="s">
        <v>824</v>
      </c>
      <c r="G418" s="245" t="s">
        <v>260</v>
      </c>
      <c r="H418" s="252">
        <v>10798</v>
      </c>
      <c r="I418" s="252">
        <v>7000</v>
      </c>
      <c r="J418" s="252">
        <v>3894</v>
      </c>
      <c r="K418" s="252">
        <v>1697.68</v>
      </c>
      <c r="L418" s="252">
        <v>1697.68</v>
      </c>
    </row>
    <row r="419" spans="1:12" s="39" customFormat="1" ht="34.799999999999997" customHeight="1" x14ac:dyDescent="0.3">
      <c r="A419" s="38"/>
      <c r="B419" s="238"/>
      <c r="C419" s="234">
        <v>9636</v>
      </c>
      <c r="D419" s="206" t="s">
        <v>956</v>
      </c>
      <c r="E419" s="244" t="s">
        <v>5</v>
      </c>
      <c r="F419" s="243" t="s">
        <v>848</v>
      </c>
      <c r="G419" s="245" t="s">
        <v>260</v>
      </c>
      <c r="H419" s="252">
        <v>15051</v>
      </c>
      <c r="I419" s="252">
        <v>7000</v>
      </c>
      <c r="J419" s="252">
        <v>3812</v>
      </c>
      <c r="K419" s="252">
        <v>1697.68</v>
      </c>
      <c r="L419" s="252">
        <v>1697.68</v>
      </c>
    </row>
    <row r="420" spans="1:12" s="39" customFormat="1" ht="34.799999999999997" customHeight="1" x14ac:dyDescent="0.3">
      <c r="A420" s="38"/>
      <c r="B420" s="238"/>
      <c r="C420" s="234">
        <v>9637</v>
      </c>
      <c r="D420" s="206" t="s">
        <v>957</v>
      </c>
      <c r="E420" s="244" t="s">
        <v>5</v>
      </c>
      <c r="F420" s="243" t="s">
        <v>831</v>
      </c>
      <c r="G420" s="245" t="s">
        <v>260</v>
      </c>
      <c r="H420" s="252">
        <v>12788</v>
      </c>
      <c r="I420" s="252">
        <v>7000</v>
      </c>
      <c r="J420" s="252">
        <v>2500</v>
      </c>
      <c r="K420" s="252">
        <v>2500</v>
      </c>
      <c r="L420" s="252">
        <v>2500</v>
      </c>
    </row>
    <row r="421" spans="1:12" s="39" customFormat="1" ht="34.799999999999997" customHeight="1" x14ac:dyDescent="0.3">
      <c r="A421" s="38"/>
      <c r="B421" s="238"/>
      <c r="C421" s="234">
        <v>9638</v>
      </c>
      <c r="D421" s="206" t="s">
        <v>958</v>
      </c>
      <c r="E421" s="244" t="s">
        <v>5</v>
      </c>
      <c r="F421" s="243" t="s">
        <v>840</v>
      </c>
      <c r="G421" s="245" t="s">
        <v>260</v>
      </c>
      <c r="H421" s="252">
        <v>13616</v>
      </c>
      <c r="I421" s="252">
        <v>7000</v>
      </c>
      <c r="J421" s="252">
        <v>1697.68</v>
      </c>
      <c r="K421" s="252">
        <v>1697.68</v>
      </c>
      <c r="L421" s="252">
        <v>1383</v>
      </c>
    </row>
    <row r="422" spans="1:12" s="39" customFormat="1" ht="34.799999999999997" customHeight="1" x14ac:dyDescent="0.3">
      <c r="A422" s="38"/>
      <c r="B422" s="238"/>
      <c r="C422" s="234">
        <v>9639</v>
      </c>
      <c r="D422" s="206" t="s">
        <v>959</v>
      </c>
      <c r="E422" s="244" t="s">
        <v>5</v>
      </c>
      <c r="F422" s="243" t="s">
        <v>825</v>
      </c>
      <c r="G422" s="245" t="s">
        <v>260</v>
      </c>
      <c r="H422" s="252">
        <v>11183</v>
      </c>
      <c r="I422" s="252">
        <v>7000</v>
      </c>
      <c r="J422" s="252">
        <v>1697.68</v>
      </c>
      <c r="K422" s="252">
        <v>1397.68</v>
      </c>
      <c r="L422" s="252">
        <v>73</v>
      </c>
    </row>
    <row r="423" spans="1:12" s="39" customFormat="1" ht="34.799999999999997" customHeight="1" x14ac:dyDescent="0.3">
      <c r="A423" s="38"/>
      <c r="B423" s="238"/>
      <c r="C423" s="234">
        <v>9640</v>
      </c>
      <c r="D423" s="206" t="s">
        <v>960</v>
      </c>
      <c r="E423" s="244" t="s">
        <v>5</v>
      </c>
      <c r="F423" s="243" t="s">
        <v>843</v>
      </c>
      <c r="G423" s="245" t="s">
        <v>260</v>
      </c>
      <c r="H423" s="252">
        <v>12145</v>
      </c>
      <c r="I423" s="252">
        <v>7000</v>
      </c>
      <c r="J423" s="252">
        <v>2791</v>
      </c>
      <c r="K423" s="252">
        <v>1397.68</v>
      </c>
      <c r="L423" s="252">
        <v>50.809999999998126</v>
      </c>
    </row>
    <row r="424" spans="1:12" s="39" customFormat="1" ht="34.799999999999997" customHeight="1" x14ac:dyDescent="0.3">
      <c r="A424" s="38"/>
      <c r="B424" s="238"/>
      <c r="C424" s="234">
        <v>9641</v>
      </c>
      <c r="D424" s="206" t="s">
        <v>961</v>
      </c>
      <c r="E424" s="244" t="s">
        <v>5</v>
      </c>
      <c r="F424" s="243" t="s">
        <v>842</v>
      </c>
      <c r="G424" s="245" t="s">
        <v>260</v>
      </c>
      <c r="H424" s="252">
        <v>3886</v>
      </c>
      <c r="I424" s="252">
        <v>7000</v>
      </c>
      <c r="J424" s="252">
        <v>4292</v>
      </c>
      <c r="K424" s="252">
        <v>1697.68</v>
      </c>
      <c r="L424" s="252">
        <v>1697.68</v>
      </c>
    </row>
    <row r="425" spans="1:12" s="39" customFormat="1" ht="34.799999999999997" customHeight="1" x14ac:dyDescent="0.3">
      <c r="A425" s="38"/>
      <c r="B425" s="238"/>
      <c r="C425" s="234">
        <v>9642</v>
      </c>
      <c r="D425" s="206" t="s">
        <v>962</v>
      </c>
      <c r="E425" s="244" t="s">
        <v>5</v>
      </c>
      <c r="F425" s="243" t="s">
        <v>818</v>
      </c>
      <c r="G425" s="245" t="s">
        <v>260</v>
      </c>
      <c r="H425" s="252">
        <v>20616</v>
      </c>
      <c r="I425" s="252">
        <v>8800</v>
      </c>
      <c r="J425" s="252">
        <v>2500</v>
      </c>
      <c r="K425" s="252">
        <v>2500</v>
      </c>
      <c r="L425" s="252">
        <v>2500</v>
      </c>
    </row>
    <row r="426" spans="1:12" s="39" customFormat="1" ht="34.799999999999997" customHeight="1" x14ac:dyDescent="0.3">
      <c r="A426" s="38"/>
      <c r="B426" s="238"/>
      <c r="C426" s="234">
        <v>9643</v>
      </c>
      <c r="D426" s="206" t="s">
        <v>963</v>
      </c>
      <c r="E426" s="244" t="s">
        <v>5</v>
      </c>
      <c r="F426" s="243" t="s">
        <v>819</v>
      </c>
      <c r="G426" s="245" t="s">
        <v>260</v>
      </c>
      <c r="H426" s="252">
        <v>35751</v>
      </c>
      <c r="I426" s="252">
        <v>29400</v>
      </c>
      <c r="J426" s="252">
        <v>10000</v>
      </c>
      <c r="K426" s="252">
        <v>10000</v>
      </c>
      <c r="L426" s="252">
        <v>10000</v>
      </c>
    </row>
    <row r="427" spans="1:12" s="39" customFormat="1" ht="34.799999999999997" customHeight="1" x14ac:dyDescent="0.3">
      <c r="A427" s="38"/>
      <c r="B427" s="238"/>
      <c r="C427" s="234">
        <v>9644</v>
      </c>
      <c r="D427" s="206" t="s">
        <v>964</v>
      </c>
      <c r="E427" s="244" t="s">
        <v>5</v>
      </c>
      <c r="F427" s="243" t="s">
        <v>820</v>
      </c>
      <c r="G427" s="245" t="s">
        <v>260</v>
      </c>
      <c r="H427" s="252">
        <v>21602</v>
      </c>
      <c r="I427" s="252">
        <v>15400</v>
      </c>
      <c r="J427" s="252">
        <v>5000</v>
      </c>
      <c r="K427" s="252">
        <v>5000</v>
      </c>
      <c r="L427" s="252">
        <v>5000</v>
      </c>
    </row>
    <row r="428" spans="1:12" s="39" customFormat="1" ht="34.799999999999997" customHeight="1" x14ac:dyDescent="0.3">
      <c r="A428" s="38"/>
      <c r="B428" s="238"/>
      <c r="C428" s="234">
        <v>9645</v>
      </c>
      <c r="D428" s="206" t="s">
        <v>965</v>
      </c>
      <c r="E428" s="244" t="s">
        <v>5</v>
      </c>
      <c r="F428" s="243" t="s">
        <v>826</v>
      </c>
      <c r="G428" s="245" t="s">
        <v>260</v>
      </c>
      <c r="H428" s="252">
        <v>16825</v>
      </c>
      <c r="I428" s="252">
        <v>22400</v>
      </c>
      <c r="J428" s="252">
        <v>7000</v>
      </c>
      <c r="K428" s="252">
        <v>7000</v>
      </c>
      <c r="L428" s="252">
        <v>7000</v>
      </c>
    </row>
    <row r="429" spans="1:12" s="39" customFormat="1" ht="34.799999999999997" customHeight="1" x14ac:dyDescent="0.3">
      <c r="A429" s="38"/>
      <c r="B429" s="238"/>
      <c r="C429" s="234">
        <v>9646</v>
      </c>
      <c r="D429" s="206" t="s">
        <v>966</v>
      </c>
      <c r="E429" s="244" t="s">
        <v>5</v>
      </c>
      <c r="F429" s="243" t="s">
        <v>827</v>
      </c>
      <c r="G429" s="245" t="s">
        <v>260</v>
      </c>
      <c r="H429" s="252">
        <v>11487</v>
      </c>
      <c r="I429" s="252">
        <v>22000</v>
      </c>
      <c r="J429" s="252">
        <v>5093.05</v>
      </c>
      <c r="K429" s="252">
        <v>5093.05</v>
      </c>
      <c r="L429" s="252">
        <v>5093.05</v>
      </c>
    </row>
    <row r="430" spans="1:12" s="39" customFormat="1" ht="34.799999999999997" customHeight="1" x14ac:dyDescent="0.3">
      <c r="A430" s="38"/>
      <c r="B430" s="238"/>
      <c r="C430" s="234">
        <v>9647</v>
      </c>
      <c r="D430" s="206" t="s">
        <v>967</v>
      </c>
      <c r="E430" s="244" t="s">
        <v>5</v>
      </c>
      <c r="F430" s="243" t="s">
        <v>838</v>
      </c>
      <c r="G430" s="245" t="s">
        <v>260</v>
      </c>
      <c r="H430" s="252">
        <v>15720</v>
      </c>
      <c r="I430" s="252">
        <v>15400</v>
      </c>
      <c r="J430" s="252">
        <v>5000</v>
      </c>
      <c r="K430" s="252">
        <v>5000</v>
      </c>
      <c r="L430" s="252">
        <v>5000</v>
      </c>
    </row>
    <row r="431" spans="1:12" s="39" customFormat="1" ht="34.799999999999997" customHeight="1" x14ac:dyDescent="0.3">
      <c r="A431" s="38"/>
      <c r="B431" s="238"/>
      <c r="C431" s="234">
        <v>9648</v>
      </c>
      <c r="D431" s="206" t="s">
        <v>968</v>
      </c>
      <c r="E431" s="244" t="s">
        <v>5</v>
      </c>
      <c r="F431" s="243" t="s">
        <v>972</v>
      </c>
      <c r="G431" s="245" t="s">
        <v>260</v>
      </c>
      <c r="H431" s="252">
        <v>125075</v>
      </c>
      <c r="I431" s="252">
        <v>60800</v>
      </c>
      <c r="J431" s="252">
        <v>20000</v>
      </c>
      <c r="K431" s="252">
        <v>20000</v>
      </c>
      <c r="L431" s="252">
        <v>20000</v>
      </c>
    </row>
    <row r="432" spans="1:12" s="39" customFormat="1" ht="34.799999999999997" customHeight="1" x14ac:dyDescent="0.3">
      <c r="A432" s="38"/>
      <c r="B432" s="238"/>
      <c r="C432" s="234">
        <v>9649</v>
      </c>
      <c r="D432" s="206" t="s">
        <v>969</v>
      </c>
      <c r="E432" s="244" t="s">
        <v>5</v>
      </c>
      <c r="F432" s="243" t="s">
        <v>834</v>
      </c>
      <c r="G432" s="245" t="s">
        <v>260</v>
      </c>
      <c r="H432" s="252">
        <v>18661</v>
      </c>
      <c r="I432" s="252">
        <v>15400</v>
      </c>
      <c r="J432" s="252">
        <v>5000</v>
      </c>
      <c r="K432" s="252">
        <v>5000</v>
      </c>
      <c r="L432" s="252">
        <v>5000</v>
      </c>
    </row>
    <row r="433" spans="1:12" s="39" customFormat="1" ht="34.799999999999997" customHeight="1" x14ac:dyDescent="0.3">
      <c r="A433" s="38"/>
      <c r="B433" s="236"/>
      <c r="C433" s="234" t="s">
        <v>816</v>
      </c>
      <c r="D433" s="206" t="s">
        <v>817</v>
      </c>
      <c r="E433" s="244" t="s">
        <v>3</v>
      </c>
      <c r="F433" s="243" t="s">
        <v>978</v>
      </c>
      <c r="G433" s="245" t="s">
        <v>253</v>
      </c>
      <c r="H433" s="252">
        <v>150000</v>
      </c>
      <c r="I433" s="252">
        <v>2565961.5699999998</v>
      </c>
      <c r="J433" s="252">
        <v>2536352</v>
      </c>
      <c r="K433" s="252">
        <f>3000000+18641.81</f>
        <v>3018641.81</v>
      </c>
      <c r="L433" s="252">
        <v>3000000</v>
      </c>
    </row>
    <row r="434" spans="1:12" s="39" customFormat="1" ht="34.799999999999997" customHeight="1" x14ac:dyDescent="0.3">
      <c r="A434" s="38"/>
      <c r="B434" s="238"/>
      <c r="C434" s="234" t="s">
        <v>859</v>
      </c>
      <c r="D434" s="206" t="s">
        <v>862</v>
      </c>
      <c r="E434" s="244" t="s">
        <v>2</v>
      </c>
      <c r="F434" s="243" t="s">
        <v>311</v>
      </c>
      <c r="G434" s="245" t="s">
        <v>251</v>
      </c>
      <c r="H434" s="252">
        <v>0</v>
      </c>
      <c r="I434" s="252">
        <v>0</v>
      </c>
      <c r="J434" s="252">
        <v>0</v>
      </c>
      <c r="K434" s="252">
        <v>26543</v>
      </c>
      <c r="L434" s="252">
        <v>0</v>
      </c>
    </row>
    <row r="435" spans="1:12" s="39" customFormat="1" ht="34.799999999999997" customHeight="1" x14ac:dyDescent="0.3">
      <c r="A435" s="38"/>
      <c r="B435" s="236"/>
      <c r="C435" s="234" t="s">
        <v>860</v>
      </c>
      <c r="D435" s="206" t="s">
        <v>863</v>
      </c>
      <c r="E435" s="244" t="s">
        <v>2</v>
      </c>
      <c r="F435" s="243" t="s">
        <v>18</v>
      </c>
      <c r="G435" s="245" t="s">
        <v>251</v>
      </c>
      <c r="H435" s="252">
        <v>9209.7399999999907</v>
      </c>
      <c r="I435" s="252">
        <v>0</v>
      </c>
      <c r="J435" s="252">
        <v>0</v>
      </c>
      <c r="K435" s="252">
        <v>0</v>
      </c>
      <c r="L435" s="252">
        <v>0</v>
      </c>
    </row>
    <row r="436" spans="1:12" s="39" customFormat="1" ht="34.799999999999997" customHeight="1" x14ac:dyDescent="0.3">
      <c r="A436" s="38"/>
      <c r="B436" s="238"/>
      <c r="C436" s="234" t="s">
        <v>861</v>
      </c>
      <c r="D436" s="206" t="s">
        <v>864</v>
      </c>
      <c r="E436" s="244" t="s">
        <v>2</v>
      </c>
      <c r="F436" s="243" t="s">
        <v>869</v>
      </c>
      <c r="G436" s="245" t="s">
        <v>251</v>
      </c>
      <c r="H436" s="252">
        <v>133719.77000000002</v>
      </c>
      <c r="I436" s="252">
        <v>0</v>
      </c>
      <c r="J436" s="252">
        <v>0</v>
      </c>
      <c r="K436" s="252">
        <v>0</v>
      </c>
      <c r="L436" s="252">
        <v>0</v>
      </c>
    </row>
    <row r="437" spans="1:12" s="39" customFormat="1" ht="34.799999999999997" customHeight="1" x14ac:dyDescent="0.3">
      <c r="A437" s="38"/>
      <c r="B437" s="236"/>
      <c r="C437" s="234" t="s">
        <v>850</v>
      </c>
      <c r="D437" s="206" t="s">
        <v>854</v>
      </c>
      <c r="E437" s="244" t="s">
        <v>2</v>
      </c>
      <c r="F437" s="243" t="s">
        <v>857</v>
      </c>
      <c r="G437" s="245" t="s">
        <v>255</v>
      </c>
      <c r="H437" s="252">
        <v>162844.88</v>
      </c>
      <c r="I437" s="252">
        <v>100000</v>
      </c>
      <c r="J437" s="252">
        <v>100000</v>
      </c>
      <c r="K437" s="252">
        <v>0</v>
      </c>
      <c r="L437" s="252">
        <v>0</v>
      </c>
    </row>
    <row r="438" spans="1:12" s="39" customFormat="1" ht="34.799999999999997" customHeight="1" x14ac:dyDescent="0.3">
      <c r="A438" s="38"/>
      <c r="B438" s="240"/>
      <c r="C438" s="234" t="s">
        <v>851</v>
      </c>
      <c r="D438" s="206" t="s">
        <v>855</v>
      </c>
      <c r="E438" s="244" t="s">
        <v>2</v>
      </c>
      <c r="F438" s="243" t="s">
        <v>857</v>
      </c>
      <c r="G438" s="245" t="s">
        <v>255</v>
      </c>
      <c r="H438" s="252">
        <v>150884.14000000001</v>
      </c>
      <c r="I438" s="252">
        <v>223418.17</v>
      </c>
      <c r="J438" s="252">
        <v>0</v>
      </c>
      <c r="K438" s="252">
        <v>0</v>
      </c>
      <c r="L438" s="252">
        <v>0</v>
      </c>
    </row>
    <row r="439" spans="1:12" s="39" customFormat="1" ht="34.799999999999997" customHeight="1" x14ac:dyDescent="0.3">
      <c r="A439" s="38"/>
      <c r="B439" s="238"/>
      <c r="C439" s="234" t="s">
        <v>852</v>
      </c>
      <c r="D439" s="206" t="s">
        <v>856</v>
      </c>
      <c r="E439" s="244" t="s">
        <v>5</v>
      </c>
      <c r="F439" s="243" t="s">
        <v>62</v>
      </c>
      <c r="G439" s="245" t="s">
        <v>260</v>
      </c>
      <c r="H439" s="252">
        <v>100000</v>
      </c>
      <c r="I439" s="252">
        <v>400000</v>
      </c>
      <c r="J439" s="252">
        <v>99739</v>
      </c>
      <c r="K439" s="252">
        <v>0</v>
      </c>
      <c r="L439" s="252">
        <v>0</v>
      </c>
    </row>
    <row r="440" spans="1:12" s="39" customFormat="1" ht="34.799999999999997" customHeight="1" x14ac:dyDescent="0.3">
      <c r="A440" s="38"/>
      <c r="B440" s="240"/>
      <c r="C440" s="234" t="s">
        <v>853</v>
      </c>
      <c r="D440" s="206" t="s">
        <v>970</v>
      </c>
      <c r="E440" s="244" t="s">
        <v>5</v>
      </c>
      <c r="F440" s="243" t="s">
        <v>62</v>
      </c>
      <c r="G440" s="245" t="s">
        <v>260</v>
      </c>
      <c r="H440" s="252">
        <v>70000</v>
      </c>
      <c r="I440" s="252">
        <v>300000</v>
      </c>
      <c r="J440" s="252">
        <v>325063</v>
      </c>
      <c r="K440" s="252">
        <v>30000</v>
      </c>
      <c r="L440" s="252">
        <v>0</v>
      </c>
    </row>
    <row r="441" spans="1:12" s="39" customFormat="1" ht="34.799999999999997" customHeight="1" x14ac:dyDescent="0.3">
      <c r="A441" s="38"/>
      <c r="B441" s="238"/>
      <c r="C441" s="234" t="s">
        <v>865</v>
      </c>
      <c r="D441" s="206" t="s">
        <v>867</v>
      </c>
      <c r="E441" s="244" t="s">
        <v>172</v>
      </c>
      <c r="F441" s="243" t="s">
        <v>120</v>
      </c>
      <c r="G441" s="245" t="s">
        <v>251</v>
      </c>
      <c r="H441" s="252">
        <v>20000</v>
      </c>
      <c r="I441" s="252">
        <v>0</v>
      </c>
      <c r="J441" s="252">
        <v>0</v>
      </c>
      <c r="K441" s="252">
        <v>0</v>
      </c>
      <c r="L441" s="252">
        <v>0</v>
      </c>
    </row>
    <row r="442" spans="1:12" s="39" customFormat="1" ht="34.799999999999997" customHeight="1" x14ac:dyDescent="0.3">
      <c r="A442" s="38"/>
      <c r="B442" s="238"/>
      <c r="C442" s="234" t="s">
        <v>866</v>
      </c>
      <c r="D442" s="206" t="s">
        <v>868</v>
      </c>
      <c r="E442" s="244" t="s">
        <v>172</v>
      </c>
      <c r="F442" s="243" t="s">
        <v>18</v>
      </c>
      <c r="G442" s="245" t="s">
        <v>251</v>
      </c>
      <c r="H442" s="252">
        <v>20000</v>
      </c>
      <c r="I442" s="252">
        <v>0</v>
      </c>
      <c r="J442" s="252">
        <v>0</v>
      </c>
      <c r="K442" s="252">
        <v>0</v>
      </c>
      <c r="L442" s="252">
        <v>0</v>
      </c>
    </row>
    <row r="443" spans="1:12" s="39" customFormat="1" ht="34.799999999999997" customHeight="1" x14ac:dyDescent="0.3">
      <c r="A443" s="38"/>
      <c r="B443" s="238"/>
      <c r="C443" s="234" t="s">
        <v>870</v>
      </c>
      <c r="D443" s="206" t="s">
        <v>871</v>
      </c>
      <c r="E443" s="244" t="s">
        <v>5</v>
      </c>
      <c r="F443" s="243" t="s">
        <v>250</v>
      </c>
      <c r="G443" s="245" t="s">
        <v>260</v>
      </c>
      <c r="H443" s="252">
        <v>61280</v>
      </c>
      <c r="I443" s="252">
        <v>0</v>
      </c>
      <c r="J443" s="252">
        <v>0</v>
      </c>
      <c r="K443" s="252">
        <v>0</v>
      </c>
      <c r="L443" s="252">
        <v>0</v>
      </c>
    </row>
    <row r="444" spans="1:12" s="39" customFormat="1" ht="34.799999999999997" customHeight="1" x14ac:dyDescent="0.3">
      <c r="A444" s="38"/>
      <c r="B444" s="236"/>
      <c r="C444" s="234" t="s">
        <v>994</v>
      </c>
      <c r="D444" s="206" t="s">
        <v>995</v>
      </c>
      <c r="E444" s="244" t="s">
        <v>172</v>
      </c>
      <c r="F444" s="243" t="s">
        <v>619</v>
      </c>
      <c r="G444" s="245" t="s">
        <v>251</v>
      </c>
      <c r="H444" s="252">
        <v>0</v>
      </c>
      <c r="I444" s="252">
        <v>60000</v>
      </c>
      <c r="J444" s="252">
        <v>0</v>
      </c>
      <c r="K444" s="252">
        <v>0</v>
      </c>
      <c r="L444" s="252">
        <v>0</v>
      </c>
    </row>
    <row r="445" spans="1:12" s="39" customFormat="1" ht="34.799999999999997" customHeight="1" x14ac:dyDescent="0.3">
      <c r="A445" s="38"/>
      <c r="B445" s="238"/>
      <c r="C445" s="234" t="s">
        <v>996</v>
      </c>
      <c r="D445" s="206" t="s">
        <v>997</v>
      </c>
      <c r="E445" s="244" t="s">
        <v>2</v>
      </c>
      <c r="F445" s="243" t="s">
        <v>41</v>
      </c>
      <c r="G445" s="245" t="s">
        <v>251</v>
      </c>
      <c r="H445" s="252">
        <v>5000</v>
      </c>
      <c r="I445" s="252">
        <v>0</v>
      </c>
      <c r="J445" s="252">
        <v>0</v>
      </c>
      <c r="K445" s="252">
        <v>0</v>
      </c>
      <c r="L445" s="252">
        <v>0</v>
      </c>
    </row>
    <row r="446" spans="1:12" s="39" customFormat="1" ht="34.799999999999997" customHeight="1" x14ac:dyDescent="0.3">
      <c r="A446" s="38"/>
      <c r="B446" s="238"/>
      <c r="C446" s="234" t="s">
        <v>998</v>
      </c>
      <c r="D446" s="206" t="s">
        <v>1009</v>
      </c>
      <c r="E446" s="244" t="s">
        <v>2</v>
      </c>
      <c r="F446" s="243" t="s">
        <v>27</v>
      </c>
      <c r="G446" s="245" t="s">
        <v>251</v>
      </c>
      <c r="H446" s="252">
        <v>10000</v>
      </c>
      <c r="I446" s="252">
        <v>0</v>
      </c>
      <c r="J446" s="252">
        <v>0</v>
      </c>
      <c r="K446" s="252">
        <v>0</v>
      </c>
      <c r="L446" s="252">
        <v>0</v>
      </c>
    </row>
    <row r="447" spans="1:12" s="39" customFormat="1" ht="34.799999999999997" customHeight="1" x14ac:dyDescent="0.3">
      <c r="A447" s="38"/>
      <c r="B447" s="236"/>
      <c r="C447" s="234">
        <v>9660</v>
      </c>
      <c r="D447" s="206" t="s">
        <v>1510</v>
      </c>
      <c r="E447" s="244" t="s">
        <v>172</v>
      </c>
      <c r="F447" s="243" t="s">
        <v>221</v>
      </c>
      <c r="G447" s="245" t="s">
        <v>252</v>
      </c>
      <c r="H447" s="252">
        <v>120000</v>
      </c>
      <c r="I447" s="252">
        <v>100000</v>
      </c>
      <c r="J447" s="252">
        <v>100000</v>
      </c>
      <c r="K447" s="252">
        <v>50000</v>
      </c>
      <c r="L447" s="252">
        <v>0</v>
      </c>
    </row>
    <row r="448" spans="1:12" s="39" customFormat="1" ht="34.799999999999997" customHeight="1" x14ac:dyDescent="0.3">
      <c r="A448" s="38"/>
      <c r="B448" s="238"/>
      <c r="C448" s="234" t="s">
        <v>1007</v>
      </c>
      <c r="D448" s="206" t="s">
        <v>1008</v>
      </c>
      <c r="E448" s="244" t="s">
        <v>5</v>
      </c>
      <c r="F448" s="243" t="s">
        <v>974</v>
      </c>
      <c r="G448" s="245" t="s">
        <v>259</v>
      </c>
      <c r="H448" s="252">
        <v>25000</v>
      </c>
      <c r="I448" s="252">
        <v>0</v>
      </c>
      <c r="J448" s="252">
        <v>0</v>
      </c>
      <c r="K448" s="252">
        <v>0</v>
      </c>
      <c r="L448" s="252">
        <v>0</v>
      </c>
    </row>
    <row r="449" spans="1:12" s="39" customFormat="1" ht="34.799999999999997" customHeight="1" x14ac:dyDescent="0.3">
      <c r="A449" s="38"/>
      <c r="B449" s="240"/>
      <c r="C449" s="234" t="s">
        <v>999</v>
      </c>
      <c r="D449" s="206" t="s">
        <v>1003</v>
      </c>
      <c r="E449" s="244" t="s">
        <v>2</v>
      </c>
      <c r="F449" s="243" t="s">
        <v>618</v>
      </c>
      <c r="G449" s="245" t="s">
        <v>255</v>
      </c>
      <c r="H449" s="252">
        <v>96525</v>
      </c>
      <c r="I449" s="252">
        <v>100000</v>
      </c>
      <c r="J449" s="252">
        <v>177723.11</v>
      </c>
      <c r="K449" s="252">
        <v>0</v>
      </c>
      <c r="L449" s="252">
        <v>0</v>
      </c>
    </row>
    <row r="450" spans="1:12" s="39" customFormat="1" ht="34.799999999999997" customHeight="1" x14ac:dyDescent="0.3">
      <c r="A450" s="38"/>
      <c r="B450" s="240"/>
      <c r="C450" s="234" t="s">
        <v>1000</v>
      </c>
      <c r="D450" s="206" t="s">
        <v>1004</v>
      </c>
      <c r="E450" s="244" t="s">
        <v>2</v>
      </c>
      <c r="F450" s="243" t="s">
        <v>618</v>
      </c>
      <c r="G450" s="245" t="s">
        <v>255</v>
      </c>
      <c r="H450" s="252">
        <v>150000</v>
      </c>
      <c r="I450" s="252">
        <v>100000</v>
      </c>
      <c r="J450" s="252">
        <v>67748.719999999972</v>
      </c>
      <c r="K450" s="252">
        <v>0</v>
      </c>
      <c r="L450" s="252">
        <v>0</v>
      </c>
    </row>
    <row r="451" spans="1:12" s="39" customFormat="1" ht="34.799999999999997" customHeight="1" x14ac:dyDescent="0.3">
      <c r="A451" s="38"/>
      <c r="B451" s="238"/>
      <c r="C451" s="234" t="s">
        <v>1001</v>
      </c>
      <c r="D451" s="206" t="s">
        <v>1459</v>
      </c>
      <c r="E451" s="244" t="s">
        <v>2</v>
      </c>
      <c r="F451" s="243" t="s">
        <v>57</v>
      </c>
      <c r="G451" s="245" t="s">
        <v>251</v>
      </c>
      <c r="H451" s="252">
        <v>50000</v>
      </c>
      <c r="I451" s="252">
        <v>100000</v>
      </c>
      <c r="J451" s="252">
        <v>400000</v>
      </c>
      <c r="K451" s="252">
        <v>300000</v>
      </c>
      <c r="L451" s="252">
        <v>0</v>
      </c>
    </row>
    <row r="452" spans="1:12" s="39" customFormat="1" ht="34.799999999999997" customHeight="1" x14ac:dyDescent="0.3">
      <c r="A452" s="38"/>
      <c r="B452" s="238"/>
      <c r="C452" s="234" t="s">
        <v>1002</v>
      </c>
      <c r="D452" s="206" t="s">
        <v>1005</v>
      </c>
      <c r="E452" s="244" t="s">
        <v>3</v>
      </c>
      <c r="F452" s="243" t="s">
        <v>978</v>
      </c>
      <c r="G452" s="245" t="s">
        <v>253</v>
      </c>
      <c r="H452" s="252">
        <v>123862.62999999999</v>
      </c>
      <c r="I452" s="252">
        <v>200000</v>
      </c>
      <c r="J452" s="252">
        <v>350000</v>
      </c>
      <c r="K452" s="252">
        <v>200000</v>
      </c>
      <c r="L452" s="252">
        <v>150000</v>
      </c>
    </row>
    <row r="453" spans="1:12" s="39" customFormat="1" ht="34.799999999999997" customHeight="1" x14ac:dyDescent="0.3">
      <c r="A453" s="38"/>
      <c r="B453" s="238"/>
      <c r="C453" s="234" t="s">
        <v>1006</v>
      </c>
      <c r="D453" s="206" t="s">
        <v>1012</v>
      </c>
      <c r="E453" s="244" t="s">
        <v>2</v>
      </c>
      <c r="F453" s="243" t="s">
        <v>12</v>
      </c>
      <c r="G453" s="245" t="s">
        <v>255</v>
      </c>
      <c r="H453" s="252">
        <v>10000</v>
      </c>
      <c r="I453" s="252">
        <v>10000</v>
      </c>
      <c r="J453" s="252">
        <v>200000</v>
      </c>
      <c r="K453" s="252">
        <v>115936.91</v>
      </c>
      <c r="L453" s="252">
        <v>300000</v>
      </c>
    </row>
    <row r="454" spans="1:12" s="39" customFormat="1" ht="34.799999999999997" customHeight="1" x14ac:dyDescent="0.3">
      <c r="A454" s="38"/>
      <c r="B454" s="238"/>
      <c r="C454" s="234" t="s">
        <v>991</v>
      </c>
      <c r="D454" s="206" t="s">
        <v>1036</v>
      </c>
      <c r="E454" s="244" t="s">
        <v>5</v>
      </c>
      <c r="F454" s="243" t="s">
        <v>75</v>
      </c>
      <c r="G454" s="245" t="s">
        <v>259</v>
      </c>
      <c r="H454" s="252">
        <v>30000</v>
      </c>
      <c r="I454" s="252">
        <v>0</v>
      </c>
      <c r="J454" s="252">
        <v>34324</v>
      </c>
      <c r="K454" s="252">
        <v>34324</v>
      </c>
      <c r="L454" s="252">
        <v>0</v>
      </c>
    </row>
    <row r="455" spans="1:12" s="39" customFormat="1" ht="34.799999999999997" customHeight="1" x14ac:dyDescent="0.3">
      <c r="A455" s="38"/>
      <c r="B455" s="236"/>
      <c r="C455" s="234" t="s">
        <v>992</v>
      </c>
      <c r="D455" s="206" t="s">
        <v>1109</v>
      </c>
      <c r="E455" s="244" t="s">
        <v>5</v>
      </c>
      <c r="F455" s="243" t="s">
        <v>75</v>
      </c>
      <c r="G455" s="245" t="s">
        <v>259</v>
      </c>
      <c r="H455" s="252">
        <v>300000</v>
      </c>
      <c r="I455" s="252">
        <v>97651</v>
      </c>
      <c r="J455" s="252">
        <v>0</v>
      </c>
      <c r="K455" s="252">
        <v>0</v>
      </c>
      <c r="L455" s="252">
        <v>0</v>
      </c>
    </row>
    <row r="456" spans="1:12" s="39" customFormat="1" ht="34.799999999999997" customHeight="1" x14ac:dyDescent="0.3">
      <c r="A456" s="38"/>
      <c r="B456" s="238"/>
      <c r="C456" s="234" t="s">
        <v>993</v>
      </c>
      <c r="D456" s="206" t="s">
        <v>1111</v>
      </c>
      <c r="E456" s="244" t="s">
        <v>5</v>
      </c>
      <c r="F456" s="243" t="s">
        <v>75</v>
      </c>
      <c r="G456" s="245" t="s">
        <v>260</v>
      </c>
      <c r="H456" s="252">
        <v>46000</v>
      </c>
      <c r="I456" s="252">
        <v>0</v>
      </c>
      <c r="J456" s="252">
        <v>2550000</v>
      </c>
      <c r="K456" s="252">
        <v>1350000</v>
      </c>
      <c r="L456" s="252">
        <v>200000</v>
      </c>
    </row>
    <row r="457" spans="1:12" s="39" customFormat="1" ht="34.799999999999997" customHeight="1" x14ac:dyDescent="0.3">
      <c r="A457" s="38"/>
      <c r="B457" s="236"/>
      <c r="C457" s="234" t="s">
        <v>1010</v>
      </c>
      <c r="D457" s="206" t="s">
        <v>1011</v>
      </c>
      <c r="E457" s="244" t="s">
        <v>3</v>
      </c>
      <c r="F457" s="243" t="s">
        <v>63</v>
      </c>
      <c r="G457" s="245" t="s">
        <v>260</v>
      </c>
      <c r="H457" s="252">
        <v>43644.67</v>
      </c>
      <c r="I457" s="252">
        <v>100000</v>
      </c>
      <c r="J457" s="252">
        <v>300000</v>
      </c>
      <c r="K457" s="252">
        <v>300000</v>
      </c>
      <c r="L457" s="252">
        <v>200000</v>
      </c>
    </row>
    <row r="458" spans="1:12" s="39" customFormat="1" ht="34.799999999999997" customHeight="1" x14ac:dyDescent="0.3">
      <c r="A458" s="38"/>
      <c r="B458" s="238"/>
      <c r="C458" s="234" t="s">
        <v>1013</v>
      </c>
      <c r="D458" s="206" t="s">
        <v>1042</v>
      </c>
      <c r="E458" s="244" t="s">
        <v>3</v>
      </c>
      <c r="F458" s="243" t="s">
        <v>19</v>
      </c>
      <c r="G458" s="245" t="s">
        <v>253</v>
      </c>
      <c r="H458" s="252">
        <v>294287.18</v>
      </c>
      <c r="I458" s="252">
        <v>0</v>
      </c>
      <c r="J458" s="252">
        <v>0</v>
      </c>
      <c r="K458" s="252">
        <v>0</v>
      </c>
      <c r="L458" s="252">
        <v>0</v>
      </c>
    </row>
    <row r="459" spans="1:12" s="39" customFormat="1" ht="34.799999999999997" customHeight="1" x14ac:dyDescent="0.3">
      <c r="A459" s="38"/>
      <c r="B459" s="238"/>
      <c r="C459" s="234" t="s">
        <v>1017</v>
      </c>
      <c r="D459" s="206" t="s">
        <v>1018</v>
      </c>
      <c r="E459" s="244" t="s">
        <v>5</v>
      </c>
      <c r="F459" s="243" t="s">
        <v>615</v>
      </c>
      <c r="G459" s="245" t="s">
        <v>259</v>
      </c>
      <c r="H459" s="252">
        <v>259984.31</v>
      </c>
      <c r="I459" s="252">
        <v>20000</v>
      </c>
      <c r="J459" s="252">
        <v>0</v>
      </c>
      <c r="K459" s="252">
        <v>0</v>
      </c>
      <c r="L459" s="252">
        <v>0</v>
      </c>
    </row>
    <row r="460" spans="1:12" s="39" customFormat="1" ht="34.799999999999997" customHeight="1" x14ac:dyDescent="0.3">
      <c r="A460" s="38"/>
      <c r="B460" s="215"/>
      <c r="C460" s="234">
        <v>9667</v>
      </c>
      <c r="D460" s="206" t="s">
        <v>1014</v>
      </c>
      <c r="E460" s="244" t="s">
        <v>130</v>
      </c>
      <c r="F460" s="243" t="s">
        <v>980</v>
      </c>
      <c r="G460" s="245" t="s">
        <v>252</v>
      </c>
      <c r="H460" s="252">
        <v>111525</v>
      </c>
      <c r="I460" s="252">
        <v>100000</v>
      </c>
      <c r="J460" s="252">
        <v>100000</v>
      </c>
      <c r="K460" s="252">
        <v>100000</v>
      </c>
      <c r="L460" s="252">
        <v>550000</v>
      </c>
    </row>
    <row r="461" spans="1:12" s="39" customFormat="1" ht="34.799999999999997" customHeight="1" x14ac:dyDescent="0.3">
      <c r="A461" s="38"/>
      <c r="B461" s="236"/>
      <c r="C461" s="235">
        <v>9663</v>
      </c>
      <c r="D461" s="206" t="s">
        <v>1019</v>
      </c>
      <c r="E461" s="244" t="s">
        <v>2</v>
      </c>
      <c r="F461" s="243" t="s">
        <v>54</v>
      </c>
      <c r="G461" s="245" t="s">
        <v>254</v>
      </c>
      <c r="H461" s="252">
        <v>0</v>
      </c>
      <c r="I461" s="252">
        <v>0</v>
      </c>
      <c r="J461" s="252">
        <v>191079.43</v>
      </c>
      <c r="K461" s="252">
        <v>150000</v>
      </c>
      <c r="L461" s="252">
        <v>466666.23</v>
      </c>
    </row>
    <row r="462" spans="1:12" s="39" customFormat="1" ht="34.799999999999997" customHeight="1" x14ac:dyDescent="0.3">
      <c r="A462" s="38"/>
      <c r="B462" s="236"/>
      <c r="C462" s="234" t="s">
        <v>1023</v>
      </c>
      <c r="D462" s="206" t="s">
        <v>1035</v>
      </c>
      <c r="E462" s="244" t="s">
        <v>3</v>
      </c>
      <c r="F462" s="243" t="s">
        <v>12</v>
      </c>
      <c r="G462" s="245" t="s">
        <v>256</v>
      </c>
      <c r="H462" s="252">
        <v>587769.17000000004</v>
      </c>
      <c r="I462" s="252">
        <v>257358.61</v>
      </c>
      <c r="J462" s="252">
        <v>300000</v>
      </c>
      <c r="K462" s="252">
        <v>70176.240000000005</v>
      </c>
      <c r="L462" s="252">
        <v>100000</v>
      </c>
    </row>
    <row r="463" spans="1:12" s="39" customFormat="1" ht="34.799999999999997" customHeight="1" x14ac:dyDescent="0.3">
      <c r="A463" s="38"/>
      <c r="B463" s="215"/>
      <c r="C463" s="234">
        <v>9673</v>
      </c>
      <c r="D463" s="206" t="s">
        <v>1025</v>
      </c>
      <c r="E463" s="244" t="s">
        <v>3</v>
      </c>
      <c r="F463" s="243" t="s">
        <v>845</v>
      </c>
      <c r="G463" s="245" t="s">
        <v>252</v>
      </c>
      <c r="H463" s="252">
        <v>0</v>
      </c>
      <c r="I463" s="252">
        <v>100000</v>
      </c>
      <c r="J463" s="252">
        <v>200000</v>
      </c>
      <c r="K463" s="252">
        <v>0</v>
      </c>
      <c r="L463" s="252">
        <v>0</v>
      </c>
    </row>
    <row r="464" spans="1:12" s="39" customFormat="1" ht="34.799999999999997" customHeight="1" x14ac:dyDescent="0.3">
      <c r="A464" s="38"/>
      <c r="B464" s="215"/>
      <c r="C464" s="234">
        <v>9674</v>
      </c>
      <c r="D464" s="206" t="s">
        <v>1026</v>
      </c>
      <c r="E464" s="244" t="s">
        <v>3</v>
      </c>
      <c r="F464" s="243" t="s">
        <v>978</v>
      </c>
      <c r="G464" s="245" t="s">
        <v>252</v>
      </c>
      <c r="H464" s="252">
        <v>0</v>
      </c>
      <c r="I464" s="252">
        <v>0</v>
      </c>
      <c r="J464" s="252">
        <v>50000</v>
      </c>
      <c r="K464" s="252">
        <v>750000</v>
      </c>
      <c r="L464" s="252">
        <v>0</v>
      </c>
    </row>
    <row r="465" spans="1:12" s="39" customFormat="1" ht="34.799999999999997" customHeight="1" x14ac:dyDescent="0.3">
      <c r="A465" s="38"/>
      <c r="B465" s="215"/>
      <c r="C465" s="234">
        <v>9675</v>
      </c>
      <c r="D465" s="206" t="s">
        <v>1027</v>
      </c>
      <c r="E465" s="244" t="s">
        <v>2</v>
      </c>
      <c r="F465" s="243" t="s">
        <v>221</v>
      </c>
      <c r="G465" s="245" t="s">
        <v>252</v>
      </c>
      <c r="H465" s="252">
        <v>0</v>
      </c>
      <c r="I465" s="252">
        <v>0</v>
      </c>
      <c r="J465" s="252">
        <v>0</v>
      </c>
      <c r="K465" s="252">
        <v>0</v>
      </c>
      <c r="L465" s="252">
        <v>200000</v>
      </c>
    </row>
    <row r="466" spans="1:12" s="39" customFormat="1" ht="34.799999999999997" customHeight="1" x14ac:dyDescent="0.3">
      <c r="A466" s="38"/>
      <c r="B466" s="215"/>
      <c r="C466" s="234">
        <v>9676</v>
      </c>
      <c r="D466" s="206" t="s">
        <v>1028</v>
      </c>
      <c r="E466" s="244" t="s">
        <v>172</v>
      </c>
      <c r="F466" s="243" t="s">
        <v>221</v>
      </c>
      <c r="G466" s="245" t="s">
        <v>252</v>
      </c>
      <c r="H466" s="252">
        <v>0</v>
      </c>
      <c r="I466" s="252">
        <v>100000</v>
      </c>
      <c r="J466" s="252">
        <v>100728</v>
      </c>
      <c r="K466" s="252">
        <v>500000</v>
      </c>
      <c r="L466" s="252">
        <v>509368</v>
      </c>
    </row>
    <row r="467" spans="1:12" s="39" customFormat="1" ht="34.799999999999997" customHeight="1" x14ac:dyDescent="0.3">
      <c r="A467" s="38"/>
      <c r="B467" s="215"/>
      <c r="C467" s="234">
        <v>9677</v>
      </c>
      <c r="D467" s="206" t="s">
        <v>1029</v>
      </c>
      <c r="E467" s="244" t="s">
        <v>3</v>
      </c>
      <c r="F467" s="243" t="s">
        <v>221</v>
      </c>
      <c r="G467" s="245" t="s">
        <v>252</v>
      </c>
      <c r="H467" s="252">
        <v>0</v>
      </c>
      <c r="I467" s="252">
        <v>0</v>
      </c>
      <c r="J467" s="252">
        <v>200000</v>
      </c>
      <c r="K467" s="252">
        <v>200000</v>
      </c>
      <c r="L467" s="252">
        <v>231294</v>
      </c>
    </row>
    <row r="468" spans="1:12" s="39" customFormat="1" ht="34.799999999999997" customHeight="1" x14ac:dyDescent="0.3">
      <c r="A468" s="38"/>
      <c r="B468" s="215"/>
      <c r="C468" s="234">
        <v>9678</v>
      </c>
      <c r="D468" s="206" t="s">
        <v>1030</v>
      </c>
      <c r="E468" s="244" t="s">
        <v>172</v>
      </c>
      <c r="F468" s="243" t="s">
        <v>221</v>
      </c>
      <c r="G468" s="245" t="s">
        <v>252</v>
      </c>
      <c r="H468" s="252">
        <v>0</v>
      </c>
      <c r="I468" s="252">
        <v>54223</v>
      </c>
      <c r="J468" s="252">
        <v>100000</v>
      </c>
      <c r="K468" s="252">
        <v>277071</v>
      </c>
      <c r="L468" s="252">
        <v>568706</v>
      </c>
    </row>
    <row r="469" spans="1:12" s="39" customFormat="1" ht="34.799999999999997" customHeight="1" x14ac:dyDescent="0.3">
      <c r="A469" s="38"/>
      <c r="B469" s="215"/>
      <c r="C469" s="234">
        <v>9679</v>
      </c>
      <c r="D469" s="206" t="s">
        <v>1031</v>
      </c>
      <c r="E469" s="244" t="s">
        <v>3</v>
      </c>
      <c r="F469" s="243" t="s">
        <v>821</v>
      </c>
      <c r="G469" s="245" t="s">
        <v>256</v>
      </c>
      <c r="H469" s="252">
        <v>750000</v>
      </c>
      <c r="I469" s="252">
        <v>250000</v>
      </c>
      <c r="J469" s="252">
        <v>0</v>
      </c>
      <c r="K469" s="252">
        <v>0</v>
      </c>
      <c r="L469" s="252">
        <v>0</v>
      </c>
    </row>
    <row r="470" spans="1:12" s="39" customFormat="1" ht="34.799999999999997" customHeight="1" x14ac:dyDescent="0.3">
      <c r="A470" s="38"/>
      <c r="B470" s="215"/>
      <c r="C470" s="234">
        <v>9680</v>
      </c>
      <c r="D470" s="206" t="s">
        <v>1032</v>
      </c>
      <c r="E470" s="244" t="s">
        <v>2</v>
      </c>
      <c r="F470" s="243" t="s">
        <v>221</v>
      </c>
      <c r="G470" s="245" t="s">
        <v>255</v>
      </c>
      <c r="H470" s="252">
        <v>0</v>
      </c>
      <c r="I470" s="252">
        <v>0</v>
      </c>
      <c r="J470" s="252">
        <v>300000</v>
      </c>
      <c r="K470" s="252">
        <v>300000</v>
      </c>
      <c r="L470" s="252">
        <v>500000</v>
      </c>
    </row>
    <row r="471" spans="1:12" s="39" customFormat="1" ht="34.799999999999997" customHeight="1" x14ac:dyDescent="0.3">
      <c r="A471" s="38"/>
      <c r="B471" s="215"/>
      <c r="C471" s="234" t="s">
        <v>1024</v>
      </c>
      <c r="D471" s="206" t="s">
        <v>1033</v>
      </c>
      <c r="E471" s="244" t="s">
        <v>2</v>
      </c>
      <c r="F471" s="243" t="s">
        <v>221</v>
      </c>
      <c r="G471" s="245" t="s">
        <v>255</v>
      </c>
      <c r="H471" s="252">
        <v>0</v>
      </c>
      <c r="I471" s="252">
        <v>300000</v>
      </c>
      <c r="J471" s="252">
        <v>300000</v>
      </c>
      <c r="K471" s="252">
        <v>1300000</v>
      </c>
      <c r="L471" s="252">
        <v>1035478</v>
      </c>
    </row>
    <row r="472" spans="1:12" s="39" customFormat="1" ht="34.799999999999997" customHeight="1" x14ac:dyDescent="0.3">
      <c r="A472" s="38"/>
      <c r="B472" s="215"/>
      <c r="C472" s="234">
        <v>9681</v>
      </c>
      <c r="D472" s="206" t="s">
        <v>1034</v>
      </c>
      <c r="E472" s="244" t="s">
        <v>172</v>
      </c>
      <c r="F472" s="243" t="s">
        <v>221</v>
      </c>
      <c r="G472" s="245" t="s">
        <v>251</v>
      </c>
      <c r="H472" s="252">
        <v>0</v>
      </c>
      <c r="I472" s="252">
        <v>50000</v>
      </c>
      <c r="J472" s="252">
        <v>50000</v>
      </c>
      <c r="K472" s="252">
        <v>50000</v>
      </c>
      <c r="L472" s="252">
        <v>50000</v>
      </c>
    </row>
    <row r="473" spans="1:12" s="39" customFormat="1" ht="34.799999999999997" customHeight="1" x14ac:dyDescent="0.3">
      <c r="A473" s="38"/>
      <c r="B473" s="215"/>
      <c r="C473" s="234">
        <v>9672</v>
      </c>
      <c r="D473" s="206" t="s">
        <v>1020</v>
      </c>
      <c r="E473" s="244" t="s">
        <v>3</v>
      </c>
      <c r="F473" s="243" t="s">
        <v>221</v>
      </c>
      <c r="G473" s="245" t="s">
        <v>253</v>
      </c>
      <c r="H473" s="252">
        <v>0</v>
      </c>
      <c r="I473" s="252">
        <v>0</v>
      </c>
      <c r="J473" s="252">
        <v>650000</v>
      </c>
      <c r="K473" s="252">
        <v>600000</v>
      </c>
      <c r="L473" s="252">
        <v>300000</v>
      </c>
    </row>
    <row r="474" spans="1:12" s="39" customFormat="1" ht="34.799999999999997" customHeight="1" x14ac:dyDescent="0.3">
      <c r="A474" s="38"/>
      <c r="B474" s="215"/>
      <c r="C474" s="234">
        <v>9670</v>
      </c>
      <c r="D474" s="206" t="s">
        <v>1021</v>
      </c>
      <c r="E474" s="244" t="s">
        <v>3</v>
      </c>
      <c r="F474" s="243" t="s">
        <v>980</v>
      </c>
      <c r="G474" s="245" t="s">
        <v>253</v>
      </c>
      <c r="H474" s="252">
        <v>92064</v>
      </c>
      <c r="I474" s="252">
        <v>0</v>
      </c>
      <c r="J474" s="252">
        <v>0</v>
      </c>
      <c r="K474" s="252">
        <v>0</v>
      </c>
      <c r="L474" s="252">
        <v>0</v>
      </c>
    </row>
    <row r="475" spans="1:12" s="39" customFormat="1" ht="34.799999999999997" customHeight="1" x14ac:dyDescent="0.3">
      <c r="A475" s="38"/>
      <c r="B475" s="215"/>
      <c r="C475" s="234">
        <v>9671</v>
      </c>
      <c r="D475" s="206" t="s">
        <v>1022</v>
      </c>
      <c r="E475" s="244" t="s">
        <v>2</v>
      </c>
      <c r="F475" s="243" t="s">
        <v>221</v>
      </c>
      <c r="G475" s="245" t="s">
        <v>251</v>
      </c>
      <c r="H475" s="252">
        <v>50000</v>
      </c>
      <c r="I475" s="252">
        <v>0</v>
      </c>
      <c r="J475" s="252">
        <v>0</v>
      </c>
      <c r="K475" s="252">
        <v>0</v>
      </c>
      <c r="L475" s="252">
        <v>0</v>
      </c>
    </row>
    <row r="476" spans="1:12" s="39" customFormat="1" ht="34.799999999999997" customHeight="1" x14ac:dyDescent="0.3">
      <c r="A476" s="38"/>
      <c r="B476" s="236"/>
      <c r="C476" s="234">
        <v>9664</v>
      </c>
      <c r="D476" s="206" t="s">
        <v>1015</v>
      </c>
      <c r="E476" s="244" t="s">
        <v>5</v>
      </c>
      <c r="F476" s="243" t="s">
        <v>221</v>
      </c>
      <c r="G476" s="245" t="s">
        <v>259</v>
      </c>
      <c r="H476" s="252">
        <v>0</v>
      </c>
      <c r="I476" s="252">
        <v>0</v>
      </c>
      <c r="J476" s="252">
        <v>7948.68</v>
      </c>
      <c r="K476" s="252">
        <v>423135.82</v>
      </c>
      <c r="L476" s="252">
        <v>250000</v>
      </c>
    </row>
    <row r="477" spans="1:12" s="39" customFormat="1" ht="34.799999999999997" customHeight="1" x14ac:dyDescent="0.3">
      <c r="A477" s="38"/>
      <c r="B477" s="238"/>
      <c r="C477" s="234">
        <v>9683</v>
      </c>
      <c r="D477" s="206" t="s">
        <v>1037</v>
      </c>
      <c r="E477" s="244" t="s">
        <v>2</v>
      </c>
      <c r="F477" s="243" t="s">
        <v>62</v>
      </c>
      <c r="G477" s="245" t="s">
        <v>254</v>
      </c>
      <c r="H477" s="252">
        <v>0</v>
      </c>
      <c r="I477" s="252">
        <v>0</v>
      </c>
      <c r="J477" s="252">
        <v>0</v>
      </c>
      <c r="K477" s="252">
        <v>25000</v>
      </c>
      <c r="L477" s="252">
        <v>0</v>
      </c>
    </row>
    <row r="478" spans="1:12" s="39" customFormat="1" ht="34.799999999999997" customHeight="1" x14ac:dyDescent="0.3">
      <c r="A478" s="38"/>
      <c r="B478" s="238"/>
      <c r="C478" s="234" t="s">
        <v>1040</v>
      </c>
      <c r="D478" s="206" t="s">
        <v>1041</v>
      </c>
      <c r="E478" s="244" t="s">
        <v>5</v>
      </c>
      <c r="F478" s="243" t="s">
        <v>35</v>
      </c>
      <c r="G478" s="245" t="s">
        <v>259</v>
      </c>
      <c r="H478" s="252">
        <v>357388.72</v>
      </c>
      <c r="I478" s="252">
        <v>296567.42000000004</v>
      </c>
      <c r="J478" s="252">
        <v>307606.95999999996</v>
      </c>
      <c r="K478" s="252">
        <v>30378.74</v>
      </c>
      <c r="L478" s="252">
        <v>0</v>
      </c>
    </row>
    <row r="479" spans="1:12" s="39" customFormat="1" ht="34.799999999999997" customHeight="1" x14ac:dyDescent="0.3">
      <c r="A479" s="38"/>
      <c r="B479" s="238"/>
      <c r="C479" s="234" t="s">
        <v>1039</v>
      </c>
      <c r="D479" s="206" t="s">
        <v>1038</v>
      </c>
      <c r="E479" s="244" t="s">
        <v>2</v>
      </c>
      <c r="F479" s="243" t="s">
        <v>29</v>
      </c>
      <c r="G479" s="245" t="s">
        <v>251</v>
      </c>
      <c r="H479" s="252">
        <v>20361.61</v>
      </c>
      <c r="I479" s="252">
        <v>0</v>
      </c>
      <c r="J479" s="252">
        <v>0</v>
      </c>
      <c r="K479" s="252">
        <v>0</v>
      </c>
      <c r="L479" s="252">
        <v>0</v>
      </c>
    </row>
    <row r="480" spans="1:12" s="39" customFormat="1" ht="34.799999999999997" customHeight="1" x14ac:dyDescent="0.3">
      <c r="A480" s="38"/>
      <c r="B480" s="240"/>
      <c r="C480" s="234" t="s">
        <v>1044</v>
      </c>
      <c r="D480" s="206" t="s">
        <v>1053</v>
      </c>
      <c r="E480" s="244" t="s">
        <v>5</v>
      </c>
      <c r="F480" s="243" t="s">
        <v>385</v>
      </c>
      <c r="G480" s="245" t="s">
        <v>259</v>
      </c>
      <c r="H480" s="252">
        <v>105000</v>
      </c>
      <c r="I480" s="252">
        <v>0</v>
      </c>
      <c r="J480" s="252">
        <v>0</v>
      </c>
      <c r="K480" s="252">
        <v>0</v>
      </c>
      <c r="L480" s="252">
        <v>0</v>
      </c>
    </row>
    <row r="481" spans="1:12" s="39" customFormat="1" ht="34.799999999999997" customHeight="1" x14ac:dyDescent="0.3">
      <c r="A481" s="38"/>
      <c r="B481" s="240"/>
      <c r="C481" s="234" t="s">
        <v>1045</v>
      </c>
      <c r="D481" s="206" t="s">
        <v>1054</v>
      </c>
      <c r="E481" s="244" t="s">
        <v>5</v>
      </c>
      <c r="F481" s="243" t="s">
        <v>385</v>
      </c>
      <c r="G481" s="245" t="s">
        <v>259</v>
      </c>
      <c r="H481" s="252">
        <v>364251</v>
      </c>
      <c r="I481" s="252">
        <v>68000</v>
      </c>
      <c r="J481" s="252">
        <v>0</v>
      </c>
      <c r="K481" s="252">
        <v>0</v>
      </c>
      <c r="L481" s="252">
        <v>0</v>
      </c>
    </row>
    <row r="482" spans="1:12" s="39" customFormat="1" ht="34.799999999999997" customHeight="1" x14ac:dyDescent="0.3">
      <c r="A482" s="38"/>
      <c r="B482" s="240"/>
      <c r="C482" s="234" t="s">
        <v>1046</v>
      </c>
      <c r="D482" s="206" t="s">
        <v>1055</v>
      </c>
      <c r="E482" s="244" t="s">
        <v>5</v>
      </c>
      <c r="F482" s="243" t="s">
        <v>385</v>
      </c>
      <c r="G482" s="245" t="s">
        <v>259</v>
      </c>
      <c r="H482" s="252">
        <v>300000</v>
      </c>
      <c r="I482" s="252">
        <v>160000</v>
      </c>
      <c r="J482" s="252">
        <v>89973</v>
      </c>
      <c r="K482" s="252">
        <v>0</v>
      </c>
      <c r="L482" s="252">
        <v>0</v>
      </c>
    </row>
    <row r="483" spans="1:12" s="39" customFormat="1" ht="34.799999999999997" customHeight="1" x14ac:dyDescent="0.3">
      <c r="A483" s="38"/>
      <c r="B483" s="240"/>
      <c r="C483" s="234" t="s">
        <v>1047</v>
      </c>
      <c r="D483" s="206" t="s">
        <v>1056</v>
      </c>
      <c r="E483" s="244" t="s">
        <v>5</v>
      </c>
      <c r="F483" s="243" t="s">
        <v>502</v>
      </c>
      <c r="G483" s="245" t="s">
        <v>259</v>
      </c>
      <c r="H483" s="252">
        <v>200000</v>
      </c>
      <c r="I483" s="252">
        <v>324000</v>
      </c>
      <c r="J483" s="252">
        <v>0</v>
      </c>
      <c r="K483" s="252">
        <v>0</v>
      </c>
      <c r="L483" s="252">
        <v>0</v>
      </c>
    </row>
    <row r="484" spans="1:12" s="39" customFormat="1" ht="34.799999999999997" customHeight="1" x14ac:dyDescent="0.3">
      <c r="A484" s="38"/>
      <c r="B484" s="240"/>
      <c r="C484" s="234" t="s">
        <v>1048</v>
      </c>
      <c r="D484" s="206" t="s">
        <v>1057</v>
      </c>
      <c r="E484" s="244" t="s">
        <v>5</v>
      </c>
      <c r="F484" s="243" t="s">
        <v>57</v>
      </c>
      <c r="G484" s="245" t="s">
        <v>259</v>
      </c>
      <c r="H484" s="252">
        <v>50000</v>
      </c>
      <c r="I484" s="252">
        <v>195025</v>
      </c>
      <c r="J484" s="252">
        <v>0</v>
      </c>
      <c r="K484" s="252">
        <v>0</v>
      </c>
      <c r="L484" s="252">
        <v>0</v>
      </c>
    </row>
    <row r="485" spans="1:12" s="39" customFormat="1" ht="34.799999999999997" customHeight="1" x14ac:dyDescent="0.3">
      <c r="A485" s="38"/>
      <c r="B485" s="240"/>
      <c r="C485" s="234" t="s">
        <v>1049</v>
      </c>
      <c r="D485" s="206" t="s">
        <v>1058</v>
      </c>
      <c r="E485" s="244" t="s">
        <v>5</v>
      </c>
      <c r="F485" s="243" t="s">
        <v>24</v>
      </c>
      <c r="G485" s="245" t="s">
        <v>259</v>
      </c>
      <c r="H485" s="252">
        <v>180000</v>
      </c>
      <c r="I485" s="252">
        <v>76500</v>
      </c>
      <c r="J485" s="252">
        <v>0</v>
      </c>
      <c r="K485" s="252">
        <v>0</v>
      </c>
      <c r="L485" s="252">
        <v>0</v>
      </c>
    </row>
    <row r="486" spans="1:12" s="39" customFormat="1" ht="34.799999999999997" customHeight="1" x14ac:dyDescent="0.3">
      <c r="A486" s="38"/>
      <c r="B486" s="240"/>
      <c r="C486" s="234" t="s">
        <v>1050</v>
      </c>
      <c r="D486" s="206" t="s">
        <v>1059</v>
      </c>
      <c r="E486" s="244" t="s">
        <v>5</v>
      </c>
      <c r="F486" s="243" t="s">
        <v>6</v>
      </c>
      <c r="G486" s="245" t="s">
        <v>259</v>
      </c>
      <c r="H486" s="252">
        <v>154000</v>
      </c>
      <c r="I486" s="252">
        <v>220134</v>
      </c>
      <c r="J486" s="252">
        <v>0</v>
      </c>
      <c r="K486" s="252">
        <v>0</v>
      </c>
      <c r="L486" s="252">
        <v>0</v>
      </c>
    </row>
    <row r="487" spans="1:12" s="39" customFormat="1" ht="34.799999999999997" customHeight="1" x14ac:dyDescent="0.3">
      <c r="A487" s="38"/>
      <c r="B487" s="240"/>
      <c r="C487" s="234" t="s">
        <v>1051</v>
      </c>
      <c r="D487" s="206" t="s">
        <v>1060</v>
      </c>
      <c r="E487" s="244" t="s">
        <v>5</v>
      </c>
      <c r="F487" s="243" t="s">
        <v>35</v>
      </c>
      <c r="G487" s="245" t="s">
        <v>259</v>
      </c>
      <c r="H487" s="252">
        <v>150000</v>
      </c>
      <c r="I487" s="252">
        <v>50000</v>
      </c>
      <c r="J487" s="252">
        <v>0</v>
      </c>
      <c r="K487" s="252">
        <v>0</v>
      </c>
      <c r="L487" s="252">
        <v>0</v>
      </c>
    </row>
    <row r="488" spans="1:12" s="39" customFormat="1" ht="34.799999999999997" customHeight="1" x14ac:dyDescent="0.3">
      <c r="A488" s="38"/>
      <c r="B488" s="240"/>
      <c r="C488" s="234" t="s">
        <v>1052</v>
      </c>
      <c r="D488" s="206" t="s">
        <v>1061</v>
      </c>
      <c r="E488" s="244" t="s">
        <v>5</v>
      </c>
      <c r="F488" s="243" t="s">
        <v>110</v>
      </c>
      <c r="G488" s="245" t="s">
        <v>259</v>
      </c>
      <c r="H488" s="252">
        <v>0</v>
      </c>
      <c r="I488" s="252">
        <v>0</v>
      </c>
      <c r="J488" s="252">
        <v>464500</v>
      </c>
      <c r="K488" s="252">
        <v>264000</v>
      </c>
      <c r="L488" s="252">
        <v>0</v>
      </c>
    </row>
    <row r="489" spans="1:12" s="39" customFormat="1" ht="34.799999999999997" customHeight="1" x14ac:dyDescent="0.3">
      <c r="A489" s="38"/>
      <c r="B489" s="238"/>
      <c r="C489" s="234" t="s">
        <v>1062</v>
      </c>
      <c r="D489" s="206" t="s">
        <v>1063</v>
      </c>
      <c r="E489" s="244" t="s">
        <v>172</v>
      </c>
      <c r="F489" s="243" t="s">
        <v>439</v>
      </c>
      <c r="G489" s="245" t="s">
        <v>251</v>
      </c>
      <c r="H489" s="252">
        <v>35000</v>
      </c>
      <c r="I489" s="252">
        <v>35000</v>
      </c>
      <c r="J489" s="252">
        <v>0</v>
      </c>
      <c r="K489" s="252">
        <v>0</v>
      </c>
      <c r="L489" s="252">
        <v>0</v>
      </c>
    </row>
    <row r="490" spans="1:12" s="39" customFormat="1" ht="34.799999999999997" customHeight="1" x14ac:dyDescent="0.3">
      <c r="A490" s="38"/>
      <c r="B490" s="238"/>
      <c r="C490" s="234" t="s">
        <v>1064</v>
      </c>
      <c r="D490" s="206" t="s">
        <v>1065</v>
      </c>
      <c r="E490" s="244" t="s">
        <v>172</v>
      </c>
      <c r="F490" s="243" t="s">
        <v>28</v>
      </c>
      <c r="G490" s="245" t="s">
        <v>251</v>
      </c>
      <c r="H490" s="252">
        <v>50000</v>
      </c>
      <c r="I490" s="252">
        <v>0</v>
      </c>
      <c r="J490" s="252">
        <v>0</v>
      </c>
      <c r="K490" s="252">
        <v>0</v>
      </c>
      <c r="L490" s="252">
        <v>0</v>
      </c>
    </row>
    <row r="491" spans="1:12" s="39" customFormat="1" ht="34.799999999999997" customHeight="1" x14ac:dyDescent="0.3">
      <c r="A491" s="38"/>
      <c r="B491" s="240"/>
      <c r="C491" s="234" t="s">
        <v>1066</v>
      </c>
      <c r="D491" s="206" t="s">
        <v>1108</v>
      </c>
      <c r="E491" s="244" t="s">
        <v>5</v>
      </c>
      <c r="F491" s="243" t="s">
        <v>53</v>
      </c>
      <c r="G491" s="245" t="s">
        <v>259</v>
      </c>
      <c r="H491" s="252">
        <v>1450000</v>
      </c>
      <c r="I491" s="252">
        <v>3000000</v>
      </c>
      <c r="J491" s="252">
        <v>2000000</v>
      </c>
      <c r="K491" s="252">
        <v>1106762</v>
      </c>
      <c r="L491" s="252">
        <v>900000</v>
      </c>
    </row>
    <row r="492" spans="1:12" s="39" customFormat="1" ht="34.799999999999997" customHeight="1" x14ac:dyDescent="0.3">
      <c r="A492" s="38"/>
      <c r="B492" s="238"/>
      <c r="C492" s="234" t="s">
        <v>1067</v>
      </c>
      <c r="D492" s="206" t="s">
        <v>1113</v>
      </c>
      <c r="E492" s="244" t="s">
        <v>5</v>
      </c>
      <c r="F492" s="243" t="s">
        <v>53</v>
      </c>
      <c r="G492" s="245" t="s">
        <v>260</v>
      </c>
      <c r="H492" s="252">
        <v>0</v>
      </c>
      <c r="I492" s="252">
        <v>0</v>
      </c>
      <c r="J492" s="252">
        <v>100000</v>
      </c>
      <c r="K492" s="252">
        <v>150000</v>
      </c>
      <c r="L492" s="252">
        <v>174605</v>
      </c>
    </row>
    <row r="493" spans="1:12" s="39" customFormat="1" ht="34.799999999999997" customHeight="1" x14ac:dyDescent="0.3">
      <c r="A493" s="38"/>
      <c r="B493" s="240"/>
      <c r="C493" s="234" t="s">
        <v>1068</v>
      </c>
      <c r="D493" s="206" t="s">
        <v>1073</v>
      </c>
      <c r="E493" s="244" t="s">
        <v>5</v>
      </c>
      <c r="F493" s="243" t="s">
        <v>63</v>
      </c>
      <c r="G493" s="245" t="s">
        <v>260</v>
      </c>
      <c r="H493" s="252">
        <v>300000</v>
      </c>
      <c r="I493" s="252">
        <v>307787</v>
      </c>
      <c r="J493" s="252">
        <v>0</v>
      </c>
      <c r="K493" s="252">
        <v>0</v>
      </c>
      <c r="L493" s="252">
        <v>0</v>
      </c>
    </row>
    <row r="494" spans="1:12" s="39" customFormat="1" ht="34.799999999999997" customHeight="1" x14ac:dyDescent="0.3">
      <c r="A494" s="38"/>
      <c r="B494" s="238"/>
      <c r="C494" s="234" t="s">
        <v>1069</v>
      </c>
      <c r="D494" s="206" t="s">
        <v>1112</v>
      </c>
      <c r="E494" s="244" t="s">
        <v>5</v>
      </c>
      <c r="F494" s="243" t="s">
        <v>63</v>
      </c>
      <c r="G494" s="245" t="s">
        <v>260</v>
      </c>
      <c r="H494" s="252">
        <v>0</v>
      </c>
      <c r="I494" s="252">
        <v>25000</v>
      </c>
      <c r="J494" s="252">
        <v>25000</v>
      </c>
      <c r="K494" s="252">
        <v>0</v>
      </c>
      <c r="L494" s="252">
        <v>0</v>
      </c>
    </row>
    <row r="495" spans="1:12" s="39" customFormat="1" ht="34.799999999999997" customHeight="1" x14ac:dyDescent="0.3">
      <c r="A495" s="38"/>
      <c r="B495" s="238"/>
      <c r="C495" s="234" t="s">
        <v>1070</v>
      </c>
      <c r="D495" s="206" t="s">
        <v>1114</v>
      </c>
      <c r="E495" s="244" t="s">
        <v>3</v>
      </c>
      <c r="F495" s="243" t="s">
        <v>819</v>
      </c>
      <c r="G495" s="245" t="s">
        <v>253</v>
      </c>
      <c r="H495" s="252">
        <v>0</v>
      </c>
      <c r="I495" s="252">
        <v>290482.15000000002</v>
      </c>
      <c r="J495" s="252">
        <v>100000</v>
      </c>
      <c r="K495" s="252">
        <v>100000</v>
      </c>
      <c r="L495" s="252">
        <v>0</v>
      </c>
    </row>
    <row r="496" spans="1:12" s="39" customFormat="1" ht="34.799999999999997" customHeight="1" x14ac:dyDescent="0.3">
      <c r="A496" s="38"/>
      <c r="B496" s="238"/>
      <c r="C496" s="234">
        <v>9686</v>
      </c>
      <c r="D496" s="206" t="s">
        <v>1071</v>
      </c>
      <c r="E496" s="244" t="s">
        <v>5</v>
      </c>
      <c r="F496" s="243" t="s">
        <v>54</v>
      </c>
      <c r="G496" s="245" t="s">
        <v>259</v>
      </c>
      <c r="H496" s="252">
        <v>3751</v>
      </c>
      <c r="I496" s="252">
        <v>0</v>
      </c>
      <c r="J496" s="252">
        <v>0</v>
      </c>
      <c r="K496" s="252">
        <v>0</v>
      </c>
      <c r="L496" s="252">
        <v>0</v>
      </c>
    </row>
    <row r="497" spans="1:12" s="39" customFormat="1" ht="34.799999999999997" customHeight="1" x14ac:dyDescent="0.3">
      <c r="A497" s="38"/>
      <c r="B497" s="236"/>
      <c r="C497" s="234" t="s">
        <v>1079</v>
      </c>
      <c r="D497" s="206" t="s">
        <v>1082</v>
      </c>
      <c r="E497" s="244" t="s">
        <v>172</v>
      </c>
      <c r="F497" s="243" t="s">
        <v>52</v>
      </c>
      <c r="G497" s="245" t="s">
        <v>251</v>
      </c>
      <c r="H497" s="252">
        <v>60000</v>
      </c>
      <c r="I497" s="252">
        <v>0</v>
      </c>
      <c r="J497" s="252">
        <v>0</v>
      </c>
      <c r="K497" s="252">
        <v>0</v>
      </c>
      <c r="L497" s="252">
        <v>0</v>
      </c>
    </row>
    <row r="498" spans="1:12" s="39" customFormat="1" ht="34.799999999999997" customHeight="1" x14ac:dyDescent="0.3">
      <c r="A498" s="38"/>
      <c r="B498" s="236"/>
      <c r="C498" s="234" t="s">
        <v>1076</v>
      </c>
      <c r="D498" s="206" t="s">
        <v>1080</v>
      </c>
      <c r="E498" s="244" t="s">
        <v>172</v>
      </c>
      <c r="F498" s="243" t="s">
        <v>1081</v>
      </c>
      <c r="G498" s="245" t="s">
        <v>251</v>
      </c>
      <c r="H498" s="252">
        <v>60000</v>
      </c>
      <c r="I498" s="252">
        <v>0</v>
      </c>
      <c r="J498" s="252">
        <v>0</v>
      </c>
      <c r="K498" s="252">
        <v>0</v>
      </c>
      <c r="L498" s="252">
        <v>0</v>
      </c>
    </row>
    <row r="499" spans="1:12" s="39" customFormat="1" ht="34.799999999999997" customHeight="1" x14ac:dyDescent="0.3">
      <c r="A499" s="38"/>
      <c r="B499" s="236"/>
      <c r="C499" s="234" t="s">
        <v>1077</v>
      </c>
      <c r="D499" s="206" t="s">
        <v>1083</v>
      </c>
      <c r="E499" s="244" t="s">
        <v>172</v>
      </c>
      <c r="F499" s="243" t="s">
        <v>110</v>
      </c>
      <c r="G499" s="245" t="s">
        <v>251</v>
      </c>
      <c r="H499" s="252">
        <v>5000</v>
      </c>
      <c r="I499" s="252">
        <v>45000</v>
      </c>
      <c r="J499" s="252">
        <v>0</v>
      </c>
      <c r="K499" s="252">
        <v>0</v>
      </c>
      <c r="L499" s="252">
        <v>0</v>
      </c>
    </row>
    <row r="500" spans="1:12" s="39" customFormat="1" ht="34.799999999999997" customHeight="1" x14ac:dyDescent="0.3">
      <c r="A500" s="38"/>
      <c r="B500" s="236"/>
      <c r="C500" s="234" t="s">
        <v>1078</v>
      </c>
      <c r="D500" s="206" t="s">
        <v>1084</v>
      </c>
      <c r="E500" s="244" t="s">
        <v>172</v>
      </c>
      <c r="F500" s="243" t="s">
        <v>15</v>
      </c>
      <c r="G500" s="245" t="s">
        <v>251</v>
      </c>
      <c r="H500" s="252">
        <v>5000</v>
      </c>
      <c r="I500" s="252">
        <v>45000</v>
      </c>
      <c r="J500" s="252">
        <v>0</v>
      </c>
      <c r="K500" s="252">
        <v>0</v>
      </c>
      <c r="L500" s="252">
        <v>0</v>
      </c>
    </row>
    <row r="501" spans="1:12" s="39" customFormat="1" ht="34.799999999999997" customHeight="1" x14ac:dyDescent="0.3">
      <c r="A501" s="38"/>
      <c r="B501" s="236"/>
      <c r="C501" s="234" t="s">
        <v>1085</v>
      </c>
      <c r="D501" s="206" t="s">
        <v>1089</v>
      </c>
      <c r="E501" s="244" t="s">
        <v>5</v>
      </c>
      <c r="F501" s="243" t="s">
        <v>97</v>
      </c>
      <c r="G501" s="245" t="s">
        <v>259</v>
      </c>
      <c r="H501" s="252">
        <v>250000</v>
      </c>
      <c r="I501" s="252">
        <v>153000</v>
      </c>
      <c r="J501" s="252">
        <v>42281</v>
      </c>
      <c r="K501" s="252">
        <v>0</v>
      </c>
      <c r="L501" s="252">
        <v>0</v>
      </c>
    </row>
    <row r="502" spans="1:12" s="39" customFormat="1" ht="34.799999999999997" customHeight="1" x14ac:dyDescent="0.3">
      <c r="A502" s="38"/>
      <c r="B502" s="236"/>
      <c r="C502" s="234" t="s">
        <v>1086</v>
      </c>
      <c r="D502" s="206" t="s">
        <v>1090</v>
      </c>
      <c r="E502" s="244" t="s">
        <v>5</v>
      </c>
      <c r="F502" s="243" t="s">
        <v>97</v>
      </c>
      <c r="G502" s="245" t="s">
        <v>259</v>
      </c>
      <c r="H502" s="252">
        <v>100000</v>
      </c>
      <c r="I502" s="252">
        <v>400000</v>
      </c>
      <c r="J502" s="252">
        <v>601704</v>
      </c>
      <c r="K502" s="252">
        <v>455603</v>
      </c>
      <c r="L502" s="252">
        <v>0</v>
      </c>
    </row>
    <row r="503" spans="1:12" s="39" customFormat="1" ht="34.799999999999997" customHeight="1" x14ac:dyDescent="0.3">
      <c r="A503" s="38"/>
      <c r="B503" s="238"/>
      <c r="C503" s="234" t="s">
        <v>1087</v>
      </c>
      <c r="D503" s="206" t="s">
        <v>1091</v>
      </c>
      <c r="E503" s="244" t="s">
        <v>5</v>
      </c>
      <c r="F503" s="243" t="s">
        <v>20</v>
      </c>
      <c r="G503" s="245" t="s">
        <v>260</v>
      </c>
      <c r="H503" s="252">
        <v>130000</v>
      </c>
      <c r="I503" s="252">
        <v>330915</v>
      </c>
      <c r="J503" s="252">
        <v>350000</v>
      </c>
      <c r="K503" s="252">
        <v>520000</v>
      </c>
      <c r="L503" s="252">
        <v>450000</v>
      </c>
    </row>
    <row r="504" spans="1:12" s="39" customFormat="1" ht="34.799999999999997" customHeight="1" x14ac:dyDescent="0.3">
      <c r="A504" s="38"/>
      <c r="B504" s="236"/>
      <c r="C504" s="234" t="s">
        <v>1088</v>
      </c>
      <c r="D504" s="206" t="s">
        <v>1092</v>
      </c>
      <c r="E504" s="244" t="s">
        <v>5</v>
      </c>
      <c r="F504" s="243" t="s">
        <v>20</v>
      </c>
      <c r="G504" s="245" t="s">
        <v>259</v>
      </c>
      <c r="H504" s="252">
        <v>250000</v>
      </c>
      <c r="I504" s="252">
        <v>190947</v>
      </c>
      <c r="J504" s="252">
        <v>0</v>
      </c>
      <c r="K504" s="252">
        <v>0</v>
      </c>
      <c r="L504" s="252">
        <v>0</v>
      </c>
    </row>
    <row r="505" spans="1:12" s="39" customFormat="1" ht="34.799999999999997" customHeight="1" x14ac:dyDescent="0.3">
      <c r="A505" s="38"/>
      <c r="B505" s="236"/>
      <c r="C505" s="234" t="s">
        <v>1093</v>
      </c>
      <c r="D505" s="206" t="s">
        <v>1094</v>
      </c>
      <c r="E505" s="244" t="s">
        <v>2</v>
      </c>
      <c r="F505" s="243" t="s">
        <v>47</v>
      </c>
      <c r="G505" s="245" t="s">
        <v>255</v>
      </c>
      <c r="H505" s="252">
        <v>50000</v>
      </c>
      <c r="I505" s="252">
        <v>49999.999999999985</v>
      </c>
      <c r="J505" s="252">
        <v>100000</v>
      </c>
      <c r="K505" s="252">
        <v>189308.24</v>
      </c>
      <c r="L505" s="252">
        <v>0</v>
      </c>
    </row>
    <row r="506" spans="1:12" s="39" customFormat="1" ht="34.799999999999997" customHeight="1" x14ac:dyDescent="0.3">
      <c r="A506" s="38"/>
      <c r="B506" s="236"/>
      <c r="C506" s="234" t="s">
        <v>1095</v>
      </c>
      <c r="D506" s="206" t="s">
        <v>1115</v>
      </c>
      <c r="E506" s="244" t="s">
        <v>2</v>
      </c>
      <c r="F506" s="243" t="s">
        <v>110</v>
      </c>
      <c r="G506" s="245" t="s">
        <v>255</v>
      </c>
      <c r="H506" s="252">
        <v>97594.98</v>
      </c>
      <c r="I506" s="252">
        <v>129404</v>
      </c>
      <c r="J506" s="252">
        <v>0</v>
      </c>
      <c r="K506" s="252">
        <v>100000</v>
      </c>
      <c r="L506" s="252">
        <v>0</v>
      </c>
    </row>
    <row r="507" spans="1:12" s="39" customFormat="1" ht="34.799999999999997" customHeight="1" x14ac:dyDescent="0.3">
      <c r="A507" s="38"/>
      <c r="B507" s="240"/>
      <c r="C507" s="234" t="s">
        <v>1096</v>
      </c>
      <c r="D507" s="206" t="s">
        <v>1098</v>
      </c>
      <c r="E507" s="244" t="s">
        <v>2</v>
      </c>
      <c r="F507" s="243" t="s">
        <v>616</v>
      </c>
      <c r="G507" s="245" t="s">
        <v>255</v>
      </c>
      <c r="H507" s="252">
        <v>183494.75</v>
      </c>
      <c r="I507" s="252">
        <v>100000</v>
      </c>
      <c r="J507" s="252">
        <v>0</v>
      </c>
      <c r="K507" s="252">
        <v>0</v>
      </c>
      <c r="L507" s="252">
        <v>0</v>
      </c>
    </row>
    <row r="508" spans="1:12" s="39" customFormat="1" ht="34.799999999999997" customHeight="1" x14ac:dyDescent="0.3">
      <c r="A508" s="38"/>
      <c r="B508" s="236"/>
      <c r="C508" s="234" t="s">
        <v>1097</v>
      </c>
      <c r="D508" s="206" t="s">
        <v>1116</v>
      </c>
      <c r="E508" s="244" t="s">
        <v>2</v>
      </c>
      <c r="F508" s="243" t="s">
        <v>616</v>
      </c>
      <c r="G508" s="245" t="s">
        <v>255</v>
      </c>
      <c r="H508" s="252">
        <v>115552.78</v>
      </c>
      <c r="I508" s="252">
        <v>100000</v>
      </c>
      <c r="J508" s="252">
        <v>100000</v>
      </c>
      <c r="K508" s="252">
        <v>80000</v>
      </c>
      <c r="L508" s="252">
        <v>0</v>
      </c>
    </row>
    <row r="509" spans="1:12" s="39" customFormat="1" ht="34.799999999999997" customHeight="1" x14ac:dyDescent="0.3">
      <c r="A509" s="38"/>
      <c r="B509" s="236"/>
      <c r="C509" s="234" t="s">
        <v>1099</v>
      </c>
      <c r="D509" s="206" t="s">
        <v>1100</v>
      </c>
      <c r="E509" s="244" t="s">
        <v>5</v>
      </c>
      <c r="F509" s="243" t="s">
        <v>40</v>
      </c>
      <c r="G509" s="245" t="s">
        <v>260</v>
      </c>
      <c r="H509" s="252">
        <v>350000</v>
      </c>
      <c r="I509" s="252">
        <v>76326</v>
      </c>
      <c r="J509" s="252">
        <v>0</v>
      </c>
      <c r="K509" s="252">
        <v>0</v>
      </c>
      <c r="L509" s="252">
        <v>0</v>
      </c>
    </row>
    <row r="510" spans="1:12" s="39" customFormat="1" ht="34.799999999999997" customHeight="1" x14ac:dyDescent="0.3">
      <c r="A510" s="38"/>
      <c r="B510" s="236"/>
      <c r="C510" s="234" t="s">
        <v>1101</v>
      </c>
      <c r="D510" s="206" t="s">
        <v>1117</v>
      </c>
      <c r="E510" s="244" t="s">
        <v>2</v>
      </c>
      <c r="F510" s="243" t="s">
        <v>1</v>
      </c>
      <c r="G510" s="245" t="s">
        <v>255</v>
      </c>
      <c r="H510" s="252">
        <v>12500</v>
      </c>
      <c r="I510" s="252">
        <v>122500</v>
      </c>
      <c r="J510" s="252">
        <v>250000</v>
      </c>
      <c r="K510" s="252">
        <v>250000</v>
      </c>
      <c r="L510" s="252">
        <v>100000</v>
      </c>
    </row>
    <row r="511" spans="1:12" s="39" customFormat="1" ht="34.799999999999997" customHeight="1" x14ac:dyDescent="0.3">
      <c r="A511" s="38"/>
      <c r="B511" s="236"/>
      <c r="C511" s="234" t="s">
        <v>1102</v>
      </c>
      <c r="D511" s="206" t="s">
        <v>1117</v>
      </c>
      <c r="E511" s="244" t="s">
        <v>2</v>
      </c>
      <c r="F511" s="243" t="s">
        <v>811</v>
      </c>
      <c r="G511" s="245" t="s">
        <v>255</v>
      </c>
      <c r="H511" s="252">
        <v>12500</v>
      </c>
      <c r="I511" s="252">
        <v>122500</v>
      </c>
      <c r="J511" s="252">
        <v>250000</v>
      </c>
      <c r="K511" s="252">
        <v>250000</v>
      </c>
      <c r="L511" s="252">
        <v>100000</v>
      </c>
    </row>
    <row r="512" spans="1:12" s="39" customFormat="1" ht="34.799999999999997" customHeight="1" x14ac:dyDescent="0.3">
      <c r="A512" s="38"/>
      <c r="B512" s="236"/>
      <c r="C512" s="234" t="s">
        <v>1103</v>
      </c>
      <c r="D512" s="206" t="s">
        <v>1118</v>
      </c>
      <c r="E512" s="244" t="s">
        <v>2</v>
      </c>
      <c r="F512" s="243" t="s">
        <v>63</v>
      </c>
      <c r="G512" s="245" t="s">
        <v>251</v>
      </c>
      <c r="H512" s="252">
        <v>100993.35999999999</v>
      </c>
      <c r="I512" s="252">
        <v>100000</v>
      </c>
      <c r="J512" s="252">
        <v>100000</v>
      </c>
      <c r="K512" s="252">
        <v>100000</v>
      </c>
      <c r="L512" s="252">
        <v>0</v>
      </c>
    </row>
    <row r="513" spans="1:12" s="39" customFormat="1" ht="34.799999999999997" customHeight="1" x14ac:dyDescent="0.3">
      <c r="A513" s="38"/>
      <c r="B513" s="236"/>
      <c r="C513" s="234" t="s">
        <v>1104</v>
      </c>
      <c r="D513" s="206" t="s">
        <v>1460</v>
      </c>
      <c r="E513" s="244" t="s">
        <v>2</v>
      </c>
      <c r="F513" s="243" t="s">
        <v>120</v>
      </c>
      <c r="G513" s="245" t="s">
        <v>251</v>
      </c>
      <c r="H513" s="252">
        <v>50000</v>
      </c>
      <c r="I513" s="252">
        <v>50000</v>
      </c>
      <c r="J513" s="252">
        <v>0</v>
      </c>
      <c r="K513" s="252">
        <v>0</v>
      </c>
      <c r="L513" s="252">
        <v>0</v>
      </c>
    </row>
    <row r="514" spans="1:12" s="39" customFormat="1" ht="34.799999999999997" customHeight="1" x14ac:dyDescent="0.3">
      <c r="A514" s="38"/>
      <c r="B514" s="236"/>
      <c r="C514" s="234" t="s">
        <v>1105</v>
      </c>
      <c r="D514" s="206" t="s">
        <v>1125</v>
      </c>
      <c r="E514" s="244" t="s">
        <v>2</v>
      </c>
      <c r="F514" s="243" t="s">
        <v>1106</v>
      </c>
      <c r="G514" s="245" t="s">
        <v>251</v>
      </c>
      <c r="H514" s="252">
        <v>100000</v>
      </c>
      <c r="I514" s="252">
        <v>175000</v>
      </c>
      <c r="J514" s="252">
        <v>50000</v>
      </c>
      <c r="K514" s="252">
        <v>250000</v>
      </c>
      <c r="L514" s="252">
        <v>0</v>
      </c>
    </row>
    <row r="515" spans="1:12" s="39" customFormat="1" ht="34.799999999999997" customHeight="1" x14ac:dyDescent="0.3">
      <c r="A515" s="38"/>
      <c r="B515" s="236"/>
      <c r="C515" s="234" t="s">
        <v>1107</v>
      </c>
      <c r="D515" s="206" t="s">
        <v>1124</v>
      </c>
      <c r="E515" s="244" t="s">
        <v>2</v>
      </c>
      <c r="F515" s="243" t="s">
        <v>1119</v>
      </c>
      <c r="G515" s="245" t="s">
        <v>251</v>
      </c>
      <c r="H515" s="252">
        <v>100000</v>
      </c>
      <c r="I515" s="252">
        <v>125000</v>
      </c>
      <c r="J515" s="252">
        <v>50000</v>
      </c>
      <c r="K515" s="252">
        <v>250000</v>
      </c>
      <c r="L515" s="252">
        <v>0</v>
      </c>
    </row>
    <row r="516" spans="1:12" s="39" customFormat="1" ht="34.799999999999997" customHeight="1" x14ac:dyDescent="0.3">
      <c r="A516" s="38"/>
      <c r="B516" s="236"/>
      <c r="C516" s="234" t="s">
        <v>1120</v>
      </c>
      <c r="D516" s="206" t="s">
        <v>1511</v>
      </c>
      <c r="E516" s="244" t="s">
        <v>2</v>
      </c>
      <c r="F516" s="243" t="s">
        <v>12</v>
      </c>
      <c r="G516" s="245" t="s">
        <v>251</v>
      </c>
      <c r="H516" s="252">
        <v>0</v>
      </c>
      <c r="I516" s="252">
        <v>0</v>
      </c>
      <c r="J516" s="252">
        <v>0</v>
      </c>
      <c r="K516" s="252">
        <v>50000</v>
      </c>
      <c r="L516" s="252">
        <v>350000</v>
      </c>
    </row>
    <row r="517" spans="1:12" s="39" customFormat="1" ht="34.799999999999997" customHeight="1" x14ac:dyDescent="0.3">
      <c r="A517" s="38"/>
      <c r="B517" s="236"/>
      <c r="C517" s="234" t="s">
        <v>1121</v>
      </c>
      <c r="D517" s="206" t="s">
        <v>1143</v>
      </c>
      <c r="E517" s="244" t="s">
        <v>172</v>
      </c>
      <c r="F517" s="243" t="s">
        <v>1122</v>
      </c>
      <c r="G517" s="245" t="s">
        <v>251</v>
      </c>
      <c r="H517" s="252">
        <v>30000</v>
      </c>
      <c r="I517" s="252">
        <v>0</v>
      </c>
      <c r="J517" s="252">
        <v>0</v>
      </c>
      <c r="K517" s="252">
        <v>0</v>
      </c>
      <c r="L517" s="252">
        <v>0</v>
      </c>
    </row>
    <row r="518" spans="1:12" s="39" customFormat="1" ht="34.799999999999997" customHeight="1" x14ac:dyDescent="0.3">
      <c r="A518" s="38"/>
      <c r="B518" s="236"/>
      <c r="C518" s="234" t="s">
        <v>1123</v>
      </c>
      <c r="D518" s="206" t="s">
        <v>1144</v>
      </c>
      <c r="E518" s="244" t="s">
        <v>2</v>
      </c>
      <c r="F518" s="243" t="s">
        <v>815</v>
      </c>
      <c r="G518" s="245" t="s">
        <v>251</v>
      </c>
      <c r="H518" s="252">
        <v>0</v>
      </c>
      <c r="I518" s="252">
        <v>37708.370000000003</v>
      </c>
      <c r="J518" s="252">
        <v>0</v>
      </c>
      <c r="K518" s="252">
        <v>0</v>
      </c>
      <c r="L518" s="252">
        <v>0</v>
      </c>
    </row>
    <row r="519" spans="1:12" s="39" customFormat="1" ht="34.799999999999997" customHeight="1" x14ac:dyDescent="0.3">
      <c r="A519" s="38"/>
      <c r="B519" s="236"/>
      <c r="C519" s="234" t="s">
        <v>1126</v>
      </c>
      <c r="D519" s="206" t="s">
        <v>1461</v>
      </c>
      <c r="E519" s="244" t="s">
        <v>2</v>
      </c>
      <c r="F519" s="243" t="s">
        <v>32</v>
      </c>
      <c r="G519" s="245" t="s">
        <v>251</v>
      </c>
      <c r="H519" s="252">
        <v>48496.55</v>
      </c>
      <c r="I519" s="252">
        <v>0</v>
      </c>
      <c r="J519" s="252">
        <v>0</v>
      </c>
      <c r="K519" s="252">
        <v>0</v>
      </c>
      <c r="L519" s="252">
        <v>0</v>
      </c>
    </row>
    <row r="520" spans="1:12" s="39" customFormat="1" ht="34.799999999999997" customHeight="1" x14ac:dyDescent="0.3">
      <c r="A520" s="38"/>
      <c r="B520" s="236"/>
      <c r="C520" s="234">
        <v>9701</v>
      </c>
      <c r="D520" s="206" t="s">
        <v>1462</v>
      </c>
      <c r="E520" s="244" t="s">
        <v>5</v>
      </c>
      <c r="F520" s="243" t="s">
        <v>810</v>
      </c>
      <c r="G520" s="245" t="s">
        <v>259</v>
      </c>
      <c r="H520" s="252">
        <v>22500</v>
      </c>
      <c r="I520" s="252">
        <v>0</v>
      </c>
      <c r="J520" s="252">
        <v>0</v>
      </c>
      <c r="K520" s="252">
        <v>0</v>
      </c>
      <c r="L520" s="252">
        <v>0</v>
      </c>
    </row>
    <row r="521" spans="1:12" s="39" customFormat="1" ht="34.799999999999997" customHeight="1" x14ac:dyDescent="0.3">
      <c r="A521" s="38"/>
      <c r="B521" s="238"/>
      <c r="C521" s="234" t="s">
        <v>1127</v>
      </c>
      <c r="D521" s="206" t="s">
        <v>1129</v>
      </c>
      <c r="E521" s="244" t="s">
        <v>172</v>
      </c>
      <c r="F521" s="243" t="s">
        <v>975</v>
      </c>
      <c r="G521" s="245" t="s">
        <v>251</v>
      </c>
      <c r="H521" s="252">
        <v>25000</v>
      </c>
      <c r="I521" s="252">
        <v>0</v>
      </c>
      <c r="J521" s="252">
        <v>0</v>
      </c>
      <c r="K521" s="252">
        <v>0</v>
      </c>
      <c r="L521" s="252">
        <v>0</v>
      </c>
    </row>
    <row r="522" spans="1:12" s="39" customFormat="1" ht="34.799999999999997" customHeight="1" x14ac:dyDescent="0.3">
      <c r="A522" s="38"/>
      <c r="B522" s="236"/>
      <c r="C522" s="234" t="s">
        <v>1128</v>
      </c>
      <c r="D522" s="206" t="s">
        <v>1130</v>
      </c>
      <c r="E522" s="244" t="s">
        <v>172</v>
      </c>
      <c r="F522" s="243" t="s">
        <v>975</v>
      </c>
      <c r="G522" s="245" t="s">
        <v>251</v>
      </c>
      <c r="H522" s="252">
        <v>20000</v>
      </c>
      <c r="I522" s="252">
        <v>10000</v>
      </c>
      <c r="J522" s="252">
        <v>0</v>
      </c>
      <c r="K522" s="252">
        <v>0</v>
      </c>
      <c r="L522" s="252">
        <v>0</v>
      </c>
    </row>
    <row r="523" spans="1:12" s="39" customFormat="1" ht="34.799999999999997" customHeight="1" x14ac:dyDescent="0.3">
      <c r="A523" s="38"/>
      <c r="B523" s="236"/>
      <c r="C523" s="234" t="s">
        <v>1131</v>
      </c>
      <c r="D523" s="206" t="s">
        <v>1163</v>
      </c>
      <c r="E523" s="244" t="s">
        <v>3</v>
      </c>
      <c r="F523" s="243" t="s">
        <v>972</v>
      </c>
      <c r="G523" s="245" t="s">
        <v>253</v>
      </c>
      <c r="H523" s="252">
        <v>64657.7</v>
      </c>
      <c r="I523" s="252">
        <v>0</v>
      </c>
      <c r="J523" s="252">
        <v>0</v>
      </c>
      <c r="K523" s="252">
        <v>0</v>
      </c>
      <c r="L523" s="252">
        <v>0</v>
      </c>
    </row>
    <row r="524" spans="1:12" s="39" customFormat="1" ht="34.799999999999997" customHeight="1" x14ac:dyDescent="0.3">
      <c r="A524" s="38"/>
      <c r="B524" s="238"/>
      <c r="C524" s="234" t="s">
        <v>1132</v>
      </c>
      <c r="D524" s="206" t="s">
        <v>1133</v>
      </c>
      <c r="E524" s="244" t="s">
        <v>3</v>
      </c>
      <c r="F524" s="243" t="s">
        <v>845</v>
      </c>
      <c r="G524" s="245" t="s">
        <v>253</v>
      </c>
      <c r="H524" s="252">
        <v>46432.04</v>
      </c>
      <c r="I524" s="252">
        <v>0</v>
      </c>
      <c r="J524" s="252">
        <v>0</v>
      </c>
      <c r="K524" s="252">
        <v>0</v>
      </c>
      <c r="L524" s="252">
        <v>0</v>
      </c>
    </row>
    <row r="525" spans="1:12" s="39" customFormat="1" ht="34.799999999999997" customHeight="1" x14ac:dyDescent="0.3">
      <c r="A525" s="38"/>
      <c r="B525" s="236"/>
      <c r="C525" s="234" t="s">
        <v>1134</v>
      </c>
      <c r="D525" s="206" t="s">
        <v>1135</v>
      </c>
      <c r="E525" s="244" t="s">
        <v>2</v>
      </c>
      <c r="F525" s="243" t="s">
        <v>63</v>
      </c>
      <c r="G525" s="245" t="s">
        <v>251</v>
      </c>
      <c r="H525" s="252">
        <v>66214.28</v>
      </c>
      <c r="I525" s="252">
        <v>0</v>
      </c>
      <c r="J525" s="252">
        <v>0</v>
      </c>
      <c r="K525" s="252">
        <v>0</v>
      </c>
      <c r="L525" s="252">
        <v>0</v>
      </c>
    </row>
    <row r="526" spans="1:12" s="39" customFormat="1" ht="34.799999999999997" customHeight="1" x14ac:dyDescent="0.3">
      <c r="A526" s="38"/>
      <c r="B526" s="236"/>
      <c r="C526" s="234" t="s">
        <v>1136</v>
      </c>
      <c r="D526" s="206" t="s">
        <v>1139</v>
      </c>
      <c r="E526" s="244" t="s">
        <v>2</v>
      </c>
      <c r="F526" s="243" t="s">
        <v>12</v>
      </c>
      <c r="G526" s="245" t="s">
        <v>251</v>
      </c>
      <c r="H526" s="252">
        <v>20000</v>
      </c>
      <c r="I526" s="252">
        <v>0</v>
      </c>
      <c r="J526" s="252">
        <v>0</v>
      </c>
      <c r="K526" s="252">
        <v>0</v>
      </c>
      <c r="L526" s="252">
        <v>0</v>
      </c>
    </row>
    <row r="527" spans="1:12" s="39" customFormat="1" ht="34.799999999999997" customHeight="1" x14ac:dyDescent="0.3">
      <c r="A527" s="38"/>
      <c r="B527" s="236"/>
      <c r="C527" s="234" t="s">
        <v>1137</v>
      </c>
      <c r="D527" s="206" t="s">
        <v>1140</v>
      </c>
      <c r="E527" s="244" t="s">
        <v>2</v>
      </c>
      <c r="F527" s="243" t="s">
        <v>97</v>
      </c>
      <c r="G527" s="245" t="s">
        <v>251</v>
      </c>
      <c r="H527" s="252">
        <v>20000</v>
      </c>
      <c r="I527" s="252">
        <v>0</v>
      </c>
      <c r="J527" s="252">
        <v>0</v>
      </c>
      <c r="K527" s="252">
        <v>0</v>
      </c>
      <c r="L527" s="252">
        <v>0</v>
      </c>
    </row>
    <row r="528" spans="1:12" s="39" customFormat="1" ht="34.799999999999997" customHeight="1" x14ac:dyDescent="0.3">
      <c r="A528" s="38"/>
      <c r="B528" s="236"/>
      <c r="C528" s="234" t="s">
        <v>1138</v>
      </c>
      <c r="D528" s="206" t="s">
        <v>1141</v>
      </c>
      <c r="E528" s="244" t="s">
        <v>2</v>
      </c>
      <c r="F528" s="243" t="s">
        <v>973</v>
      </c>
      <c r="G528" s="245" t="s">
        <v>251</v>
      </c>
      <c r="H528" s="252">
        <v>20000</v>
      </c>
      <c r="I528" s="252">
        <v>0</v>
      </c>
      <c r="J528" s="252">
        <v>0</v>
      </c>
      <c r="K528" s="252">
        <v>0</v>
      </c>
      <c r="L528" s="252">
        <v>0</v>
      </c>
    </row>
    <row r="529" spans="1:12" s="39" customFormat="1" ht="34.799999999999997" customHeight="1" x14ac:dyDescent="0.3">
      <c r="A529" s="38"/>
      <c r="B529" s="236"/>
      <c r="C529" s="234">
        <v>9709</v>
      </c>
      <c r="D529" s="206" t="s">
        <v>1142</v>
      </c>
      <c r="E529" s="244" t="s">
        <v>5</v>
      </c>
      <c r="F529" s="243" t="s">
        <v>12</v>
      </c>
      <c r="G529" s="245" t="s">
        <v>259</v>
      </c>
      <c r="H529" s="252">
        <v>8988</v>
      </c>
      <c r="I529" s="252">
        <v>35953</v>
      </c>
      <c r="J529" s="252">
        <v>0</v>
      </c>
      <c r="K529" s="252">
        <v>0</v>
      </c>
      <c r="L529" s="252">
        <v>0</v>
      </c>
    </row>
    <row r="530" spans="1:12" s="39" customFormat="1" ht="34.799999999999997" customHeight="1" x14ac:dyDescent="0.3">
      <c r="A530" s="38"/>
      <c r="B530" s="236"/>
      <c r="C530" s="234" t="s">
        <v>1145</v>
      </c>
      <c r="D530" s="206" t="s">
        <v>1146</v>
      </c>
      <c r="E530" s="244" t="s">
        <v>172</v>
      </c>
      <c r="F530" s="243" t="s">
        <v>235</v>
      </c>
      <c r="G530" s="245" t="s">
        <v>251</v>
      </c>
      <c r="H530" s="252">
        <v>0</v>
      </c>
      <c r="I530" s="252">
        <v>10000</v>
      </c>
      <c r="J530" s="252">
        <v>50000</v>
      </c>
      <c r="K530" s="252">
        <v>0</v>
      </c>
      <c r="L530" s="252">
        <v>0</v>
      </c>
    </row>
    <row r="531" spans="1:12" s="39" customFormat="1" ht="34.799999999999997" customHeight="1" x14ac:dyDescent="0.3">
      <c r="A531" s="38"/>
      <c r="B531" s="236"/>
      <c r="C531" s="234">
        <v>9702</v>
      </c>
      <c r="D531" s="206" t="s">
        <v>1463</v>
      </c>
      <c r="E531" s="244" t="s">
        <v>5</v>
      </c>
      <c r="F531" s="243" t="s">
        <v>54</v>
      </c>
      <c r="G531" s="245" t="s">
        <v>259</v>
      </c>
      <c r="H531" s="252">
        <v>2000</v>
      </c>
      <c r="I531" s="252">
        <v>0</v>
      </c>
      <c r="J531" s="252">
        <v>0</v>
      </c>
      <c r="K531" s="252">
        <v>0</v>
      </c>
      <c r="L531" s="252">
        <v>0</v>
      </c>
    </row>
    <row r="532" spans="1:12" s="39" customFormat="1" ht="34.799999999999997" customHeight="1" x14ac:dyDescent="0.3">
      <c r="A532" s="38"/>
      <c r="B532" s="236"/>
      <c r="C532" s="234">
        <v>9703</v>
      </c>
      <c r="D532" s="206" t="s">
        <v>1148</v>
      </c>
      <c r="E532" s="244" t="s">
        <v>5</v>
      </c>
      <c r="F532" s="243" t="s">
        <v>54</v>
      </c>
      <c r="G532" s="245" t="s">
        <v>259</v>
      </c>
      <c r="H532" s="252">
        <v>2000</v>
      </c>
      <c r="I532" s="252">
        <v>0</v>
      </c>
      <c r="J532" s="252">
        <v>0</v>
      </c>
      <c r="K532" s="252">
        <v>0</v>
      </c>
      <c r="L532" s="252">
        <v>0</v>
      </c>
    </row>
    <row r="533" spans="1:12" s="39" customFormat="1" ht="34.799999999999997" customHeight="1" x14ac:dyDescent="0.3">
      <c r="A533" s="38"/>
      <c r="B533" s="236"/>
      <c r="C533" s="234">
        <v>9704</v>
      </c>
      <c r="D533" s="206" t="s">
        <v>1149</v>
      </c>
      <c r="E533" s="244" t="s">
        <v>5</v>
      </c>
      <c r="F533" s="243" t="s">
        <v>54</v>
      </c>
      <c r="G533" s="245" t="s">
        <v>259</v>
      </c>
      <c r="H533" s="252">
        <v>2000</v>
      </c>
      <c r="I533" s="252">
        <v>0</v>
      </c>
      <c r="J533" s="252">
        <v>0</v>
      </c>
      <c r="K533" s="252">
        <v>0</v>
      </c>
      <c r="L533" s="252">
        <v>0</v>
      </c>
    </row>
    <row r="534" spans="1:12" s="39" customFormat="1" ht="34.799999999999997" customHeight="1" x14ac:dyDescent="0.3">
      <c r="A534" s="38"/>
      <c r="B534" s="236"/>
      <c r="C534" s="234" t="s">
        <v>1147</v>
      </c>
      <c r="D534" s="206" t="s">
        <v>1150</v>
      </c>
      <c r="E534" s="244" t="s">
        <v>3</v>
      </c>
      <c r="F534" s="243" t="s">
        <v>12</v>
      </c>
      <c r="G534" s="245" t="s">
        <v>253</v>
      </c>
      <c r="H534" s="252">
        <v>400000</v>
      </c>
      <c r="I534" s="252">
        <v>0</v>
      </c>
      <c r="J534" s="252">
        <v>0</v>
      </c>
      <c r="K534" s="252">
        <v>0</v>
      </c>
      <c r="L534" s="252">
        <v>500000</v>
      </c>
    </row>
    <row r="535" spans="1:12" s="39" customFormat="1" ht="34.799999999999997" customHeight="1" x14ac:dyDescent="0.3">
      <c r="A535" s="38"/>
      <c r="B535" s="236"/>
      <c r="C535" s="234" t="s">
        <v>1151</v>
      </c>
      <c r="D535" s="206" t="s">
        <v>1152</v>
      </c>
      <c r="E535" s="244" t="s">
        <v>172</v>
      </c>
      <c r="F535" s="243" t="s">
        <v>162</v>
      </c>
      <c r="G535" s="245" t="s">
        <v>251</v>
      </c>
      <c r="H535" s="252">
        <v>0</v>
      </c>
      <c r="I535" s="252">
        <v>10000</v>
      </c>
      <c r="J535" s="252">
        <v>50000</v>
      </c>
      <c r="K535" s="252">
        <v>0</v>
      </c>
      <c r="L535" s="252">
        <v>0</v>
      </c>
    </row>
    <row r="536" spans="1:12" s="39" customFormat="1" ht="34.799999999999997" customHeight="1" x14ac:dyDescent="0.3">
      <c r="A536" s="38"/>
      <c r="B536" s="236"/>
      <c r="C536" s="234">
        <v>9699</v>
      </c>
      <c r="D536" s="206" t="s">
        <v>1153</v>
      </c>
      <c r="E536" s="244" t="s">
        <v>172</v>
      </c>
      <c r="F536" s="243" t="s">
        <v>221</v>
      </c>
      <c r="G536" s="245" t="s">
        <v>252</v>
      </c>
      <c r="H536" s="252">
        <v>40000</v>
      </c>
      <c r="I536" s="252">
        <v>40000</v>
      </c>
      <c r="J536" s="252">
        <v>0</v>
      </c>
      <c r="K536" s="252">
        <v>0</v>
      </c>
      <c r="L536" s="252">
        <v>0</v>
      </c>
    </row>
    <row r="537" spans="1:12" s="39" customFormat="1" ht="34.799999999999997" customHeight="1" x14ac:dyDescent="0.3">
      <c r="A537" s="38"/>
      <c r="B537" s="238"/>
      <c r="C537" s="234">
        <v>9687</v>
      </c>
      <c r="D537" s="206" t="s">
        <v>1072</v>
      </c>
      <c r="E537" s="244" t="s">
        <v>5</v>
      </c>
      <c r="F537" s="243" t="s">
        <v>54</v>
      </c>
      <c r="G537" s="245" t="s">
        <v>259</v>
      </c>
      <c r="H537" s="252">
        <v>3059</v>
      </c>
      <c r="I537" s="252">
        <v>0</v>
      </c>
      <c r="J537" s="252">
        <v>0</v>
      </c>
      <c r="K537" s="252">
        <v>0</v>
      </c>
      <c r="L537" s="252">
        <v>0</v>
      </c>
    </row>
    <row r="538" spans="1:12" s="39" customFormat="1" ht="34.799999999999997" customHeight="1" x14ac:dyDescent="0.3">
      <c r="A538" s="38"/>
      <c r="B538" s="236"/>
      <c r="C538" s="234" t="s">
        <v>1154</v>
      </c>
      <c r="D538" s="206" t="s">
        <v>1155</v>
      </c>
      <c r="E538" s="244" t="s">
        <v>2</v>
      </c>
      <c r="F538" s="243" t="s">
        <v>1156</v>
      </c>
      <c r="G538" s="245" t="s">
        <v>254</v>
      </c>
      <c r="H538" s="252">
        <v>131177.26999999999</v>
      </c>
      <c r="I538" s="252">
        <v>88822.73</v>
      </c>
      <c r="J538" s="252">
        <v>0</v>
      </c>
      <c r="K538" s="252">
        <v>0</v>
      </c>
      <c r="L538" s="252">
        <v>0</v>
      </c>
    </row>
    <row r="539" spans="1:12" s="39" customFormat="1" ht="34.799999999999997" customHeight="1" x14ac:dyDescent="0.3">
      <c r="A539" s="38"/>
      <c r="B539" s="236"/>
      <c r="C539" s="234" t="s">
        <v>1157</v>
      </c>
      <c r="D539" s="206" t="s">
        <v>1512</v>
      </c>
      <c r="E539" s="244" t="s">
        <v>2</v>
      </c>
      <c r="F539" s="243" t="s">
        <v>58</v>
      </c>
      <c r="G539" s="245" t="s">
        <v>255</v>
      </c>
      <c r="H539" s="252">
        <v>0</v>
      </c>
      <c r="I539" s="252">
        <v>70000</v>
      </c>
      <c r="J539" s="252">
        <v>0</v>
      </c>
      <c r="K539" s="252">
        <v>0</v>
      </c>
      <c r="L539" s="252">
        <v>0</v>
      </c>
    </row>
    <row r="540" spans="1:12" s="39" customFormat="1" ht="34.799999999999997" customHeight="1" x14ac:dyDescent="0.3">
      <c r="A540" s="38"/>
      <c r="B540" s="236"/>
      <c r="C540" s="234">
        <v>9706</v>
      </c>
      <c r="D540" s="206" t="s">
        <v>1158</v>
      </c>
      <c r="E540" s="244" t="s">
        <v>2</v>
      </c>
      <c r="F540" s="243" t="s">
        <v>837</v>
      </c>
      <c r="G540" s="245" t="s">
        <v>251</v>
      </c>
      <c r="H540" s="252">
        <v>31000</v>
      </c>
      <c r="I540" s="252">
        <v>0</v>
      </c>
      <c r="J540" s="252">
        <v>0</v>
      </c>
      <c r="K540" s="252">
        <v>0</v>
      </c>
      <c r="L540" s="252">
        <v>60000</v>
      </c>
    </row>
    <row r="541" spans="1:12" s="39" customFormat="1" ht="34.799999999999997" customHeight="1" x14ac:dyDescent="0.3">
      <c r="A541" s="38"/>
      <c r="B541" s="236"/>
      <c r="C541" s="234" t="s">
        <v>1159</v>
      </c>
      <c r="D541" s="206" t="s">
        <v>1160</v>
      </c>
      <c r="E541" s="244" t="s">
        <v>172</v>
      </c>
      <c r="F541" s="243" t="s">
        <v>732</v>
      </c>
      <c r="G541" s="245" t="s">
        <v>251</v>
      </c>
      <c r="H541" s="252">
        <v>0</v>
      </c>
      <c r="I541" s="252">
        <v>60000</v>
      </c>
      <c r="J541" s="252">
        <v>0</v>
      </c>
      <c r="K541" s="252">
        <v>0</v>
      </c>
      <c r="L541" s="252">
        <v>0</v>
      </c>
    </row>
    <row r="542" spans="1:12" s="39" customFormat="1" ht="34.799999999999997" customHeight="1" x14ac:dyDescent="0.3">
      <c r="A542" s="38"/>
      <c r="B542" s="236"/>
      <c r="C542" s="234" t="s">
        <v>1161</v>
      </c>
      <c r="D542" s="206" t="s">
        <v>1162</v>
      </c>
      <c r="E542" s="244" t="s">
        <v>2</v>
      </c>
      <c r="F542" s="243" t="s">
        <v>457</v>
      </c>
      <c r="G542" s="245" t="s">
        <v>251</v>
      </c>
      <c r="H542" s="252">
        <v>0</v>
      </c>
      <c r="I542" s="252">
        <v>70000</v>
      </c>
      <c r="J542" s="252">
        <v>0</v>
      </c>
      <c r="K542" s="252">
        <v>0</v>
      </c>
      <c r="L542" s="252">
        <v>0</v>
      </c>
    </row>
    <row r="543" spans="1:12" s="39" customFormat="1" ht="34.799999999999997" customHeight="1" x14ac:dyDescent="0.3">
      <c r="A543" s="38"/>
      <c r="B543" s="236"/>
      <c r="C543" s="234">
        <v>9721</v>
      </c>
      <c r="D543" s="206" t="s">
        <v>1164</v>
      </c>
      <c r="E543" s="244" t="s">
        <v>3</v>
      </c>
      <c r="F543" s="243" t="s">
        <v>976</v>
      </c>
      <c r="G543" s="245" t="s">
        <v>256</v>
      </c>
      <c r="H543" s="252">
        <v>900000</v>
      </c>
      <c r="I543" s="252">
        <v>0</v>
      </c>
      <c r="J543" s="252">
        <v>0</v>
      </c>
      <c r="K543" s="252">
        <v>0</v>
      </c>
      <c r="L543" s="252">
        <v>0</v>
      </c>
    </row>
    <row r="544" spans="1:12" s="39" customFormat="1" ht="34.799999999999997" customHeight="1" x14ac:dyDescent="0.3">
      <c r="A544" s="38"/>
      <c r="B544" s="237"/>
      <c r="C544" s="234">
        <v>9688</v>
      </c>
      <c r="D544" s="206" t="s">
        <v>1165</v>
      </c>
      <c r="E544" s="244" t="s">
        <v>5</v>
      </c>
      <c r="F544" s="243" t="s">
        <v>53</v>
      </c>
      <c r="G544" s="245" t="s">
        <v>259</v>
      </c>
      <c r="H544" s="252">
        <v>178607</v>
      </c>
      <c r="I544" s="252">
        <v>372427</v>
      </c>
      <c r="J544" s="252">
        <v>0</v>
      </c>
      <c r="K544" s="252">
        <v>0</v>
      </c>
      <c r="L544" s="252">
        <v>0</v>
      </c>
    </row>
    <row r="545" spans="1:12" s="39" customFormat="1" ht="34.799999999999997" customHeight="1" x14ac:dyDescent="0.3">
      <c r="A545" s="38"/>
      <c r="B545" s="240"/>
      <c r="C545" s="234">
        <v>9730</v>
      </c>
      <c r="D545" s="206" t="s">
        <v>1360</v>
      </c>
      <c r="E545" s="244" t="s">
        <v>130</v>
      </c>
      <c r="F545" s="243" t="s">
        <v>221</v>
      </c>
      <c r="G545" s="245" t="s">
        <v>252</v>
      </c>
      <c r="H545" s="252">
        <v>200000</v>
      </c>
      <c r="I545" s="252">
        <v>500000</v>
      </c>
      <c r="J545" s="252">
        <v>300000</v>
      </c>
      <c r="K545" s="252">
        <v>0</v>
      </c>
      <c r="L545" s="252">
        <v>0</v>
      </c>
    </row>
    <row r="546" spans="1:12" s="39" customFormat="1" ht="34.799999999999997" customHeight="1" x14ac:dyDescent="0.3">
      <c r="A546" s="38"/>
      <c r="B546" s="240"/>
      <c r="C546" s="234">
        <v>9728</v>
      </c>
      <c r="D546" s="206" t="s">
        <v>1361</v>
      </c>
      <c r="E546" s="244" t="s">
        <v>172</v>
      </c>
      <c r="F546" s="243" t="s">
        <v>221</v>
      </c>
      <c r="G546" s="245" t="s">
        <v>252</v>
      </c>
      <c r="H546" s="252">
        <v>120000</v>
      </c>
      <c r="I546" s="252">
        <v>72000</v>
      </c>
      <c r="J546" s="252">
        <v>0</v>
      </c>
      <c r="K546" s="252">
        <v>0</v>
      </c>
      <c r="L546" s="252">
        <v>58000</v>
      </c>
    </row>
    <row r="547" spans="1:12" s="39" customFormat="1" ht="34.799999999999997" customHeight="1" x14ac:dyDescent="0.3">
      <c r="A547" s="38"/>
      <c r="B547" s="240"/>
      <c r="C547" s="234" t="s">
        <v>1166</v>
      </c>
      <c r="D547" s="206" t="s">
        <v>1362</v>
      </c>
      <c r="E547" s="244" t="s">
        <v>5</v>
      </c>
      <c r="F547" s="243" t="s">
        <v>42</v>
      </c>
      <c r="G547" s="245" t="str">
        <f>VLOOKUP(C547,'[1]PDI dettagli'!$A:$J,10,0)</f>
        <v>M4a</v>
      </c>
      <c r="H547" s="252">
        <v>100000</v>
      </c>
      <c r="I547" s="252">
        <v>30000</v>
      </c>
      <c r="J547" s="252">
        <v>0</v>
      </c>
      <c r="K547" s="252">
        <v>0</v>
      </c>
      <c r="L547" s="252">
        <v>0</v>
      </c>
    </row>
    <row r="548" spans="1:12" s="39" customFormat="1" ht="34.799999999999997" customHeight="1" x14ac:dyDescent="0.3">
      <c r="A548" s="38"/>
      <c r="B548" s="240"/>
      <c r="C548" s="234" t="s">
        <v>1167</v>
      </c>
      <c r="D548" s="206" t="s">
        <v>1363</v>
      </c>
      <c r="E548" s="244" t="s">
        <v>5</v>
      </c>
      <c r="F548" s="243" t="s">
        <v>221</v>
      </c>
      <c r="G548" s="245" t="str">
        <f>VLOOKUP(C548,'[1]PDI dettagli'!$A:$J,10,0)</f>
        <v>M4a</v>
      </c>
      <c r="H548" s="252">
        <v>100000</v>
      </c>
      <c r="I548" s="252">
        <v>50000</v>
      </c>
      <c r="J548" s="252">
        <v>50000</v>
      </c>
      <c r="K548" s="252">
        <v>50000</v>
      </c>
      <c r="L548" s="252">
        <v>0</v>
      </c>
    </row>
    <row r="549" spans="1:12" s="39" customFormat="1" ht="34.799999999999997" customHeight="1" x14ac:dyDescent="0.3">
      <c r="A549" s="38"/>
      <c r="B549" s="240"/>
      <c r="C549" s="234" t="s">
        <v>1168</v>
      </c>
      <c r="D549" s="206" t="s">
        <v>1364</v>
      </c>
      <c r="E549" s="244" t="s">
        <v>5</v>
      </c>
      <c r="F549" s="243" t="s">
        <v>9</v>
      </c>
      <c r="G549" s="245" t="str">
        <f>VLOOKUP(C549,'[1]PDI dettagli'!$A:$J,10,0)</f>
        <v>M4b</v>
      </c>
      <c r="H549" s="252">
        <v>50000</v>
      </c>
      <c r="I549" s="252">
        <v>20000</v>
      </c>
      <c r="J549" s="252">
        <v>0</v>
      </c>
      <c r="K549" s="252">
        <v>0</v>
      </c>
      <c r="L549" s="252">
        <v>0</v>
      </c>
    </row>
    <row r="550" spans="1:12" s="39" customFormat="1" ht="34.799999999999997" customHeight="1" x14ac:dyDescent="0.3">
      <c r="A550" s="38"/>
      <c r="B550" s="240"/>
      <c r="C550" s="234" t="s">
        <v>1169</v>
      </c>
      <c r="D550" s="206" t="s">
        <v>1364</v>
      </c>
      <c r="E550" s="244" t="s">
        <v>5</v>
      </c>
      <c r="F550" s="243" t="s">
        <v>23</v>
      </c>
      <c r="G550" s="245" t="str">
        <f>VLOOKUP(C550,'[1]PDI dettagli'!$A:$J,10,0)</f>
        <v>M4b</v>
      </c>
      <c r="H550" s="252">
        <v>50000</v>
      </c>
      <c r="I550" s="252">
        <v>75000</v>
      </c>
      <c r="J550" s="252">
        <v>0</v>
      </c>
      <c r="K550" s="252">
        <v>0</v>
      </c>
      <c r="L550" s="252">
        <v>0</v>
      </c>
    </row>
    <row r="551" spans="1:12" s="39" customFormat="1" ht="34.799999999999997" customHeight="1" x14ac:dyDescent="0.3">
      <c r="A551" s="38"/>
      <c r="B551" s="240"/>
      <c r="C551" s="234" t="s">
        <v>1170</v>
      </c>
      <c r="D551" s="206" t="s">
        <v>1364</v>
      </c>
      <c r="E551" s="244" t="s">
        <v>5</v>
      </c>
      <c r="F551" s="243" t="s">
        <v>23</v>
      </c>
      <c r="G551" s="245" t="str">
        <f>VLOOKUP(C551,'[1]PDI dettagli'!$A:$J,10,0)</f>
        <v>M4b</v>
      </c>
      <c r="H551" s="252">
        <v>50000</v>
      </c>
      <c r="I551" s="252">
        <v>75000</v>
      </c>
      <c r="J551" s="252">
        <v>0</v>
      </c>
      <c r="K551" s="252">
        <v>0</v>
      </c>
      <c r="L551" s="252">
        <v>0</v>
      </c>
    </row>
    <row r="552" spans="1:12" s="39" customFormat="1" ht="34.799999999999997" customHeight="1" x14ac:dyDescent="0.3">
      <c r="A552" s="38"/>
      <c r="B552" s="237"/>
      <c r="C552" s="234" t="s">
        <v>1171</v>
      </c>
      <c r="D552" s="206" t="s">
        <v>1365</v>
      </c>
      <c r="E552" s="244" t="s">
        <v>5</v>
      </c>
      <c r="F552" s="243" t="s">
        <v>457</v>
      </c>
      <c r="G552" s="245" t="str">
        <f>VLOOKUP(C552,'[1]PDI dettagli'!$A:$J,10,0)</f>
        <v>M4a</v>
      </c>
      <c r="H552" s="252">
        <v>70000</v>
      </c>
      <c r="I552" s="252">
        <v>15000</v>
      </c>
      <c r="J552" s="252">
        <v>0</v>
      </c>
      <c r="K552" s="252">
        <v>0</v>
      </c>
      <c r="L552" s="252">
        <v>0</v>
      </c>
    </row>
    <row r="553" spans="1:12" s="39" customFormat="1" ht="34.799999999999997" customHeight="1" x14ac:dyDescent="0.3">
      <c r="A553" s="38"/>
      <c r="B553" s="240"/>
      <c r="C553" s="234" t="s">
        <v>1172</v>
      </c>
      <c r="D553" s="206" t="s">
        <v>1366</v>
      </c>
      <c r="E553" s="244" t="s">
        <v>5</v>
      </c>
      <c r="F553" s="243" t="s">
        <v>42</v>
      </c>
      <c r="G553" s="245" t="str">
        <f>VLOOKUP(C553,'[1]PDI dettagli'!$A:$J,10,0)</f>
        <v>M4b</v>
      </c>
      <c r="H553" s="252">
        <v>60000</v>
      </c>
      <c r="I553" s="252">
        <v>0</v>
      </c>
      <c r="J553" s="252">
        <v>0</v>
      </c>
      <c r="K553" s="252">
        <v>0</v>
      </c>
      <c r="L553" s="252">
        <v>0</v>
      </c>
    </row>
    <row r="554" spans="1:12" s="39" customFormat="1" ht="34.799999999999997" customHeight="1" x14ac:dyDescent="0.3">
      <c r="A554" s="38"/>
      <c r="B554" s="240"/>
      <c r="C554" s="234" t="s">
        <v>1173</v>
      </c>
      <c r="D554" s="206" t="s">
        <v>1367</v>
      </c>
      <c r="E554" s="244" t="s">
        <v>3</v>
      </c>
      <c r="F554" s="243" t="s">
        <v>978</v>
      </c>
      <c r="G554" s="245" t="str">
        <f>VLOOKUP(C554,'[1]PDI dettagli'!$A:$J,10,0)</f>
        <v>M4b</v>
      </c>
      <c r="H554" s="252">
        <v>50000</v>
      </c>
      <c r="I554" s="252">
        <v>100000</v>
      </c>
      <c r="J554" s="252">
        <v>500000</v>
      </c>
      <c r="K554" s="252">
        <v>1000000</v>
      </c>
      <c r="L554" s="252">
        <v>893050</v>
      </c>
    </row>
    <row r="555" spans="1:12" s="39" customFormat="1" ht="34.799999999999997" customHeight="1" x14ac:dyDescent="0.3">
      <c r="A555" s="38"/>
      <c r="B555" s="240"/>
      <c r="C555" s="234" t="s">
        <v>1174</v>
      </c>
      <c r="D555" s="206" t="s">
        <v>1368</v>
      </c>
      <c r="E555" s="244" t="s">
        <v>5</v>
      </c>
      <c r="F555" s="243" t="s">
        <v>82</v>
      </c>
      <c r="G555" s="245" t="str">
        <f>VLOOKUP(C555,'[1]PDI dettagli'!$A:$J,10,0)</f>
        <v>M4a</v>
      </c>
      <c r="H555" s="252">
        <v>50000</v>
      </c>
      <c r="I555" s="252">
        <v>0</v>
      </c>
      <c r="J555" s="252">
        <v>0</v>
      </c>
      <c r="K555" s="252">
        <v>0</v>
      </c>
      <c r="L555" s="252">
        <v>0</v>
      </c>
    </row>
    <row r="556" spans="1:12" s="39" customFormat="1" ht="34.799999999999997" customHeight="1" x14ac:dyDescent="0.3">
      <c r="A556" s="38"/>
      <c r="B556" s="240"/>
      <c r="C556" s="234" t="s">
        <v>1175</v>
      </c>
      <c r="D556" s="206" t="s">
        <v>1364</v>
      </c>
      <c r="E556" s="244" t="s">
        <v>5</v>
      </c>
      <c r="F556" s="243" t="s">
        <v>35</v>
      </c>
      <c r="G556" s="245" t="s">
        <v>256</v>
      </c>
      <c r="H556" s="252">
        <v>50000</v>
      </c>
      <c r="I556" s="252">
        <v>50000</v>
      </c>
      <c r="J556" s="252">
        <v>0</v>
      </c>
      <c r="K556" s="252">
        <v>0</v>
      </c>
      <c r="L556" s="252">
        <v>0</v>
      </c>
    </row>
    <row r="557" spans="1:12" s="39" customFormat="1" ht="34.799999999999997" customHeight="1" x14ac:dyDescent="0.3">
      <c r="A557" s="38"/>
      <c r="B557" s="240"/>
      <c r="C557" s="234" t="s">
        <v>1176</v>
      </c>
      <c r="D557" s="206" t="s">
        <v>1364</v>
      </c>
      <c r="E557" s="244" t="s">
        <v>5</v>
      </c>
      <c r="F557" s="243" t="s">
        <v>23</v>
      </c>
      <c r="G557" s="245" t="str">
        <f>VLOOKUP(C557,'[1]PDI dettagli'!$A:$J,10,0)</f>
        <v>M4b</v>
      </c>
      <c r="H557" s="252">
        <v>50000</v>
      </c>
      <c r="I557" s="252">
        <v>50000</v>
      </c>
      <c r="J557" s="252">
        <v>0</v>
      </c>
      <c r="K557" s="252">
        <v>0</v>
      </c>
      <c r="L557" s="252">
        <v>0</v>
      </c>
    </row>
    <row r="558" spans="1:12" s="39" customFormat="1" ht="34.799999999999997" customHeight="1" x14ac:dyDescent="0.3">
      <c r="A558" s="38"/>
      <c r="B558" s="240"/>
      <c r="C558" s="234" t="s">
        <v>1177</v>
      </c>
      <c r="D558" s="206" t="s">
        <v>1369</v>
      </c>
      <c r="E558" s="244" t="s">
        <v>5</v>
      </c>
      <c r="F558" s="243" t="s">
        <v>628</v>
      </c>
      <c r="G558" s="245" t="str">
        <f>VLOOKUP(C558,'[1]PDI dettagli'!$A:$J,10,0)</f>
        <v>M4a</v>
      </c>
      <c r="H558" s="252">
        <v>40000</v>
      </c>
      <c r="I558" s="252">
        <v>20000</v>
      </c>
      <c r="J558" s="252">
        <v>0</v>
      </c>
      <c r="K558" s="252">
        <v>0</v>
      </c>
      <c r="L558" s="252">
        <v>0</v>
      </c>
    </row>
    <row r="559" spans="1:12" s="39" customFormat="1" ht="34.799999999999997" customHeight="1" x14ac:dyDescent="0.3">
      <c r="A559" s="38"/>
      <c r="B559" s="240"/>
      <c r="C559" s="234" t="s">
        <v>1178</v>
      </c>
      <c r="D559" s="206" t="s">
        <v>1366</v>
      </c>
      <c r="E559" s="244" t="s">
        <v>5</v>
      </c>
      <c r="F559" s="243" t="s">
        <v>67</v>
      </c>
      <c r="G559" s="245" t="str">
        <f>VLOOKUP(C559,'[1]PDI dettagli'!$A:$J,10,0)</f>
        <v>M4b</v>
      </c>
      <c r="H559" s="252">
        <v>10000</v>
      </c>
      <c r="I559" s="252">
        <v>0</v>
      </c>
      <c r="J559" s="252">
        <v>0</v>
      </c>
      <c r="K559" s="252">
        <v>0</v>
      </c>
      <c r="L559" s="252">
        <v>0</v>
      </c>
    </row>
    <row r="560" spans="1:12" s="39" customFormat="1" ht="34.799999999999997" customHeight="1" x14ac:dyDescent="0.3">
      <c r="A560" s="38"/>
      <c r="B560" s="240"/>
      <c r="C560" s="234" t="s">
        <v>1179</v>
      </c>
      <c r="D560" s="206" t="s">
        <v>1366</v>
      </c>
      <c r="E560" s="244" t="s">
        <v>5</v>
      </c>
      <c r="F560" s="243" t="s">
        <v>610</v>
      </c>
      <c r="G560" s="245" t="str">
        <f>VLOOKUP(C560,'[1]PDI dettagli'!$A:$J,10,0)</f>
        <v>M4b</v>
      </c>
      <c r="H560" s="252">
        <v>10000</v>
      </c>
      <c r="I560" s="252">
        <v>0</v>
      </c>
      <c r="J560" s="252">
        <v>0</v>
      </c>
      <c r="K560" s="252">
        <v>0</v>
      </c>
      <c r="L560" s="252">
        <v>0</v>
      </c>
    </row>
    <row r="561" spans="1:12" s="39" customFormat="1" ht="34.799999999999997" customHeight="1" x14ac:dyDescent="0.3">
      <c r="A561" s="38"/>
      <c r="B561" s="240"/>
      <c r="C561" s="234" t="s">
        <v>1180</v>
      </c>
      <c r="D561" s="206" t="s">
        <v>1366</v>
      </c>
      <c r="E561" s="244" t="s">
        <v>5</v>
      </c>
      <c r="F561" s="243" t="s">
        <v>19</v>
      </c>
      <c r="G561" s="245" t="str">
        <f>VLOOKUP(C561,'[1]PDI dettagli'!$A:$J,10,0)</f>
        <v>M4b</v>
      </c>
      <c r="H561" s="252">
        <v>10000</v>
      </c>
      <c r="I561" s="252">
        <v>0</v>
      </c>
      <c r="J561" s="252">
        <v>0</v>
      </c>
      <c r="K561" s="252">
        <v>0</v>
      </c>
      <c r="L561" s="252">
        <v>0</v>
      </c>
    </row>
    <row r="562" spans="1:12" s="39" customFormat="1" ht="34.799999999999997" customHeight="1" x14ac:dyDescent="0.3">
      <c r="A562" s="38"/>
      <c r="B562" s="240"/>
      <c r="C562" s="234" t="s">
        <v>1181</v>
      </c>
      <c r="D562" s="206" t="s">
        <v>1366</v>
      </c>
      <c r="E562" s="244" t="s">
        <v>5</v>
      </c>
      <c r="F562" s="243" t="s">
        <v>19</v>
      </c>
      <c r="G562" s="245" t="str">
        <f>VLOOKUP(C562,'[1]PDI dettagli'!$A:$J,10,0)</f>
        <v>M4b</v>
      </c>
      <c r="H562" s="252">
        <v>10000</v>
      </c>
      <c r="I562" s="252">
        <v>0</v>
      </c>
      <c r="J562" s="252">
        <v>0</v>
      </c>
      <c r="K562" s="252">
        <v>0</v>
      </c>
      <c r="L562" s="252">
        <v>0</v>
      </c>
    </row>
    <row r="563" spans="1:12" s="39" customFormat="1" ht="34.799999999999997" customHeight="1" x14ac:dyDescent="0.3">
      <c r="A563" s="38"/>
      <c r="B563" s="240"/>
      <c r="C563" s="234" t="s">
        <v>1182</v>
      </c>
      <c r="D563" s="206" t="s">
        <v>1366</v>
      </c>
      <c r="E563" s="244" t="s">
        <v>5</v>
      </c>
      <c r="F563" s="243" t="s">
        <v>97</v>
      </c>
      <c r="G563" s="245" t="str">
        <f>VLOOKUP(C563,'[1]PDI dettagli'!$A:$J,10,0)</f>
        <v>M4b</v>
      </c>
      <c r="H563" s="252">
        <v>10000</v>
      </c>
      <c r="I563" s="252">
        <v>0</v>
      </c>
      <c r="J563" s="252">
        <v>0</v>
      </c>
      <c r="K563" s="252">
        <v>0</v>
      </c>
      <c r="L563" s="252">
        <v>0</v>
      </c>
    </row>
    <row r="564" spans="1:12" s="39" customFormat="1" ht="34.799999999999997" customHeight="1" x14ac:dyDescent="0.3">
      <c r="A564" s="38"/>
      <c r="B564" s="240"/>
      <c r="C564" s="234" t="s">
        <v>1183</v>
      </c>
      <c r="D564" s="206" t="s">
        <v>1370</v>
      </c>
      <c r="E564" s="244" t="s">
        <v>5</v>
      </c>
      <c r="F564" s="243" t="s">
        <v>857</v>
      </c>
      <c r="G564" s="245" t="str">
        <f>VLOOKUP(C564,'[1]PDI dettagli'!$A:$J,10,0)</f>
        <v>M4a</v>
      </c>
      <c r="H564" s="252">
        <v>10000</v>
      </c>
      <c r="I564" s="252">
        <v>0</v>
      </c>
      <c r="J564" s="252">
        <v>0</v>
      </c>
      <c r="K564" s="252">
        <v>0</v>
      </c>
      <c r="L564" s="252">
        <v>0</v>
      </c>
    </row>
    <row r="565" spans="1:12" s="39" customFormat="1" ht="34.799999999999997" customHeight="1" x14ac:dyDescent="0.3">
      <c r="A565" s="38"/>
      <c r="B565" s="240"/>
      <c r="C565" s="234" t="s">
        <v>1184</v>
      </c>
      <c r="D565" s="206" t="s">
        <v>1371</v>
      </c>
      <c r="E565" s="244" t="s">
        <v>5</v>
      </c>
      <c r="F565" s="243" t="s">
        <v>221</v>
      </c>
      <c r="G565" s="245" t="str">
        <f>VLOOKUP(C565,'[1]PDI dettagli'!$A:$J,10,0)</f>
        <v>M4b</v>
      </c>
      <c r="H565" s="252">
        <v>30000</v>
      </c>
      <c r="I565" s="252">
        <v>46677</v>
      </c>
      <c r="J565" s="252">
        <v>20000</v>
      </c>
      <c r="K565" s="252">
        <v>0</v>
      </c>
      <c r="L565" s="252">
        <v>0</v>
      </c>
    </row>
    <row r="566" spans="1:12" s="39" customFormat="1" ht="34.799999999999997" customHeight="1" x14ac:dyDescent="0.3">
      <c r="A566" s="38"/>
      <c r="B566" s="240"/>
      <c r="C566" s="234" t="s">
        <v>1185</v>
      </c>
      <c r="D566" s="206" t="s">
        <v>1372</v>
      </c>
      <c r="E566" s="244" t="s">
        <v>5</v>
      </c>
      <c r="F566" s="243" t="s">
        <v>75</v>
      </c>
      <c r="G566" s="245" t="str">
        <f>VLOOKUP(C566,'[1]PDI dettagli'!$A:$J,10,0)</f>
        <v>M4a</v>
      </c>
      <c r="H566" s="252">
        <v>30864.18</v>
      </c>
      <c r="I566" s="252">
        <v>0</v>
      </c>
      <c r="J566" s="252">
        <v>0</v>
      </c>
      <c r="K566" s="252">
        <v>0</v>
      </c>
      <c r="L566" s="252">
        <v>0</v>
      </c>
    </row>
    <row r="567" spans="1:12" s="39" customFormat="1" ht="34.799999999999997" customHeight="1" x14ac:dyDescent="0.3">
      <c r="A567" s="38"/>
      <c r="B567" s="240"/>
      <c r="C567" s="234" t="s">
        <v>1186</v>
      </c>
      <c r="D567" s="206" t="s">
        <v>1364</v>
      </c>
      <c r="E567" s="244" t="s">
        <v>5</v>
      </c>
      <c r="F567" s="243" t="s">
        <v>23</v>
      </c>
      <c r="G567" s="245" t="str">
        <f>VLOOKUP(C567,'[1]PDI dettagli'!$A:$J,10,0)</f>
        <v>M4b</v>
      </c>
      <c r="H567" s="252">
        <v>20000</v>
      </c>
      <c r="I567" s="252">
        <v>130000</v>
      </c>
      <c r="J567" s="252">
        <v>0</v>
      </c>
      <c r="K567" s="252">
        <v>0</v>
      </c>
      <c r="L567" s="252">
        <v>0</v>
      </c>
    </row>
    <row r="568" spans="1:12" s="39" customFormat="1" ht="34.799999999999997" customHeight="1" x14ac:dyDescent="0.3">
      <c r="A568" s="38"/>
      <c r="B568" s="240"/>
      <c r="C568" s="234" t="s">
        <v>1187</v>
      </c>
      <c r="D568" s="206" t="s">
        <v>1373</v>
      </c>
      <c r="E568" s="244" t="s">
        <v>5</v>
      </c>
      <c r="F568" s="243" t="s">
        <v>610</v>
      </c>
      <c r="G568" s="245" t="str">
        <f>VLOOKUP(C568,'[1]PDI dettagli'!$A:$J,10,0)</f>
        <v>M4a</v>
      </c>
      <c r="H568" s="252">
        <v>20000</v>
      </c>
      <c r="I568" s="252">
        <v>80000</v>
      </c>
      <c r="J568" s="252">
        <v>0</v>
      </c>
      <c r="K568" s="252">
        <v>0</v>
      </c>
      <c r="L568" s="252">
        <v>0</v>
      </c>
    </row>
    <row r="569" spans="1:12" s="39" customFormat="1" ht="34.799999999999997" customHeight="1" x14ac:dyDescent="0.3">
      <c r="A569" s="38"/>
      <c r="B569" s="240"/>
      <c r="C569" s="234" t="s">
        <v>1188</v>
      </c>
      <c r="D569" s="206" t="s">
        <v>1374</v>
      </c>
      <c r="E569" s="244" t="s">
        <v>5</v>
      </c>
      <c r="F569" s="243" t="s">
        <v>1464</v>
      </c>
      <c r="G569" s="245" t="str">
        <f>VLOOKUP(C569,'[1]PDI dettagli'!$A:$J,10,0)</f>
        <v>M4a</v>
      </c>
      <c r="H569" s="252">
        <v>16014</v>
      </c>
      <c r="I569" s="252">
        <v>7000</v>
      </c>
      <c r="J569" s="252">
        <v>2500</v>
      </c>
      <c r="K569" s="252">
        <v>2500</v>
      </c>
      <c r="L569" s="252">
        <v>2500</v>
      </c>
    </row>
    <row r="570" spans="1:12" s="39" customFormat="1" ht="34.799999999999997" customHeight="1" x14ac:dyDescent="0.3">
      <c r="A570" s="38"/>
      <c r="B570" s="237"/>
      <c r="C570" s="234" t="s">
        <v>1189</v>
      </c>
      <c r="D570" s="206" t="s">
        <v>1375</v>
      </c>
      <c r="E570" s="244" t="s">
        <v>5</v>
      </c>
      <c r="F570" s="243" t="s">
        <v>613</v>
      </c>
      <c r="G570" s="245" t="str">
        <f>VLOOKUP(C570,'[1]PDI dettagli'!$A:$J,10,0)</f>
        <v>M4a</v>
      </c>
      <c r="H570" s="252">
        <v>12000</v>
      </c>
      <c r="I570" s="252">
        <v>0</v>
      </c>
      <c r="J570" s="252">
        <v>0</v>
      </c>
      <c r="K570" s="252">
        <v>0</v>
      </c>
      <c r="L570" s="252">
        <v>0</v>
      </c>
    </row>
    <row r="571" spans="1:12" s="39" customFormat="1" ht="34.799999999999997" customHeight="1" x14ac:dyDescent="0.3">
      <c r="A571" s="38"/>
      <c r="B571" s="240"/>
      <c r="C571" s="234">
        <v>9729</v>
      </c>
      <c r="D571" s="206" t="s">
        <v>1376</v>
      </c>
      <c r="E571" s="244" t="s">
        <v>172</v>
      </c>
      <c r="F571" s="243" t="s">
        <v>221</v>
      </c>
      <c r="G571" s="245" t="s">
        <v>251</v>
      </c>
      <c r="H571" s="252">
        <v>10000</v>
      </c>
      <c r="I571" s="252">
        <v>0</v>
      </c>
      <c r="J571" s="252">
        <v>0</v>
      </c>
      <c r="K571" s="252">
        <v>0</v>
      </c>
      <c r="L571" s="252">
        <v>0</v>
      </c>
    </row>
    <row r="572" spans="1:12" s="39" customFormat="1" ht="34.799999999999997" customHeight="1" x14ac:dyDescent="0.3">
      <c r="A572" s="38"/>
      <c r="B572" s="240"/>
      <c r="C572" s="234" t="s">
        <v>1190</v>
      </c>
      <c r="D572" s="206" t="s">
        <v>1377</v>
      </c>
      <c r="E572" s="244" t="s">
        <v>5</v>
      </c>
      <c r="F572" s="243" t="s">
        <v>82</v>
      </c>
      <c r="G572" s="245" t="str">
        <f>VLOOKUP(C572,'[1]PDI dettagli'!$A:$J,10,0)</f>
        <v>M4a</v>
      </c>
      <c r="H572" s="252">
        <v>10000</v>
      </c>
      <c r="I572" s="252">
        <v>0</v>
      </c>
      <c r="J572" s="252">
        <v>0</v>
      </c>
      <c r="K572" s="252">
        <v>0</v>
      </c>
      <c r="L572" s="252">
        <v>0</v>
      </c>
    </row>
    <row r="573" spans="1:12" s="39" customFormat="1" ht="34.799999999999997" customHeight="1" x14ac:dyDescent="0.3">
      <c r="A573" s="38"/>
      <c r="B573" s="240"/>
      <c r="C573" s="234" t="s">
        <v>1191</v>
      </c>
      <c r="D573" s="206" t="s">
        <v>1378</v>
      </c>
      <c r="E573" s="244" t="s">
        <v>5</v>
      </c>
      <c r="F573" s="243" t="s">
        <v>41</v>
      </c>
      <c r="G573" s="245" t="str">
        <f>VLOOKUP(C573,'[1]PDI dettagli'!$A:$J,10,0)</f>
        <v>M4a</v>
      </c>
      <c r="H573" s="252">
        <v>10000</v>
      </c>
      <c r="I573" s="252">
        <v>0</v>
      </c>
      <c r="J573" s="252">
        <v>0</v>
      </c>
      <c r="K573" s="252">
        <v>0</v>
      </c>
      <c r="L573" s="252">
        <v>0</v>
      </c>
    </row>
    <row r="574" spans="1:12" s="39" customFormat="1" ht="34.799999999999997" customHeight="1" x14ac:dyDescent="0.3">
      <c r="A574" s="38"/>
      <c r="B574" s="240"/>
      <c r="C574" s="234" t="s">
        <v>1192</v>
      </c>
      <c r="D574" s="206" t="s">
        <v>1379</v>
      </c>
      <c r="E574" s="244" t="s">
        <v>5</v>
      </c>
      <c r="F574" s="243" t="s">
        <v>382</v>
      </c>
      <c r="G574" s="245" t="str">
        <f>VLOOKUP(C574,'[1]PDI dettagli'!$A:$J,10,0)</f>
        <v>M4a</v>
      </c>
      <c r="H574" s="252">
        <v>10000</v>
      </c>
      <c r="I574" s="252">
        <v>40000</v>
      </c>
      <c r="J574" s="252">
        <v>0</v>
      </c>
      <c r="K574" s="252">
        <v>0</v>
      </c>
      <c r="L574" s="252">
        <v>0</v>
      </c>
    </row>
    <row r="575" spans="1:12" s="39" customFormat="1" ht="34.799999999999997" customHeight="1" x14ac:dyDescent="0.3">
      <c r="A575" s="38"/>
      <c r="B575" s="240"/>
      <c r="C575" s="234" t="s">
        <v>1193</v>
      </c>
      <c r="D575" s="206" t="s">
        <v>1380</v>
      </c>
      <c r="E575" s="244" t="s">
        <v>5</v>
      </c>
      <c r="F575" s="243" t="s">
        <v>1081</v>
      </c>
      <c r="G575" s="245" t="str">
        <f>VLOOKUP(C575,'[1]PDI dettagli'!$A:$J,10,0)</f>
        <v>M4a</v>
      </c>
      <c r="H575" s="252">
        <v>5000</v>
      </c>
      <c r="I575" s="252">
        <v>0</v>
      </c>
      <c r="J575" s="252">
        <v>0</v>
      </c>
      <c r="K575" s="252">
        <v>0</v>
      </c>
      <c r="L575" s="252">
        <v>0</v>
      </c>
    </row>
    <row r="576" spans="1:12" s="39" customFormat="1" ht="34.799999999999997" customHeight="1" x14ac:dyDescent="0.3">
      <c r="A576" s="38"/>
      <c r="B576" s="240"/>
      <c r="C576" s="234" t="s">
        <v>1194</v>
      </c>
      <c r="D576" s="206" t="s">
        <v>1381</v>
      </c>
      <c r="E576" s="244" t="s">
        <v>5</v>
      </c>
      <c r="F576" s="243" t="s">
        <v>24</v>
      </c>
      <c r="G576" s="245" t="str">
        <f>VLOOKUP(C576,'[1]PDI dettagli'!$A:$J,10,0)</f>
        <v>M4a</v>
      </c>
      <c r="H576" s="252">
        <v>5000</v>
      </c>
      <c r="I576" s="252">
        <v>0</v>
      </c>
      <c r="J576" s="252">
        <v>0</v>
      </c>
      <c r="K576" s="252">
        <v>0</v>
      </c>
      <c r="L576" s="252">
        <v>0</v>
      </c>
    </row>
    <row r="577" spans="1:12" s="39" customFormat="1" ht="34.799999999999997" customHeight="1" x14ac:dyDescent="0.3">
      <c r="A577" s="38"/>
      <c r="B577" s="240"/>
      <c r="C577" s="234" t="s">
        <v>1195</v>
      </c>
      <c r="D577" s="206" t="s">
        <v>1382</v>
      </c>
      <c r="E577" s="244" t="s">
        <v>5</v>
      </c>
      <c r="F577" s="243" t="s">
        <v>20</v>
      </c>
      <c r="G577" s="245" t="str">
        <f>VLOOKUP(C577,'[1]PDI dettagli'!$A:$J,10,0)</f>
        <v>M4a</v>
      </c>
      <c r="H577" s="252">
        <v>5000</v>
      </c>
      <c r="I577" s="252">
        <v>0</v>
      </c>
      <c r="J577" s="252">
        <v>0</v>
      </c>
      <c r="K577" s="252">
        <v>0</v>
      </c>
      <c r="L577" s="252">
        <v>0</v>
      </c>
    </row>
    <row r="578" spans="1:12" s="39" customFormat="1" ht="34.799999999999997" customHeight="1" x14ac:dyDescent="0.3">
      <c r="A578" s="38"/>
      <c r="B578" s="240"/>
      <c r="C578" s="234" t="s">
        <v>1196</v>
      </c>
      <c r="D578" s="206" t="s">
        <v>1383</v>
      </c>
      <c r="E578" s="244" t="s">
        <v>5</v>
      </c>
      <c r="F578" s="243" t="s">
        <v>43</v>
      </c>
      <c r="G578" s="245" t="str">
        <f>VLOOKUP(C578,'[1]PDI dettagli'!$A:$J,10,0)</f>
        <v>M4a</v>
      </c>
      <c r="H578" s="252">
        <v>5000</v>
      </c>
      <c r="I578" s="252">
        <v>0</v>
      </c>
      <c r="J578" s="252">
        <v>0</v>
      </c>
      <c r="K578" s="252">
        <v>0</v>
      </c>
      <c r="L578" s="252">
        <v>0</v>
      </c>
    </row>
    <row r="579" spans="1:12" s="39" customFormat="1" ht="34.799999999999997" customHeight="1" x14ac:dyDescent="0.3">
      <c r="A579" s="38"/>
      <c r="B579" s="237"/>
      <c r="C579" s="234" t="s">
        <v>1197</v>
      </c>
      <c r="D579" s="206" t="s">
        <v>1384</v>
      </c>
      <c r="E579" s="244" t="s">
        <v>5</v>
      </c>
      <c r="F579" s="243" t="s">
        <v>20</v>
      </c>
      <c r="G579" s="245" t="str">
        <f>VLOOKUP(C579,'[1]PDI dettagli'!$A:$J,10,0)</f>
        <v>M4a</v>
      </c>
      <c r="H579" s="252">
        <v>2000</v>
      </c>
      <c r="I579" s="252">
        <v>0</v>
      </c>
      <c r="J579" s="252">
        <v>0</v>
      </c>
      <c r="K579" s="252">
        <v>0</v>
      </c>
      <c r="L579" s="252">
        <v>0</v>
      </c>
    </row>
    <row r="580" spans="1:12" s="39" customFormat="1" ht="34.799999999999997" customHeight="1" x14ac:dyDescent="0.3">
      <c r="A580" s="38"/>
      <c r="B580" s="240"/>
      <c r="C580" s="234" t="s">
        <v>1198</v>
      </c>
      <c r="D580" s="206" t="s">
        <v>1366</v>
      </c>
      <c r="E580" s="244" t="s">
        <v>5</v>
      </c>
      <c r="F580" s="243" t="s">
        <v>990</v>
      </c>
      <c r="G580" s="245" t="str">
        <f>VLOOKUP(C580,'[1]PDI dettagli'!$A:$J,10,0)</f>
        <v>M4b</v>
      </c>
      <c r="H580" s="252">
        <v>0</v>
      </c>
      <c r="I580" s="252">
        <v>0</v>
      </c>
      <c r="J580" s="252">
        <v>72930</v>
      </c>
      <c r="K580" s="252">
        <v>30000</v>
      </c>
      <c r="L580" s="252">
        <v>15000</v>
      </c>
    </row>
    <row r="581" spans="1:12" s="39" customFormat="1" ht="34.799999999999997" customHeight="1" x14ac:dyDescent="0.3">
      <c r="A581" s="38"/>
      <c r="B581" s="240"/>
      <c r="C581" s="234" t="s">
        <v>1199</v>
      </c>
      <c r="D581" s="206" t="s">
        <v>1366</v>
      </c>
      <c r="E581" s="244" t="s">
        <v>5</v>
      </c>
      <c r="F581" s="243" t="s">
        <v>732</v>
      </c>
      <c r="G581" s="245" t="str">
        <f>VLOOKUP(C581,'[1]PDI dettagli'!$A:$J,10,0)</f>
        <v>M4b</v>
      </c>
      <c r="H581" s="252">
        <v>0</v>
      </c>
      <c r="I581" s="252">
        <v>0</v>
      </c>
      <c r="J581" s="252">
        <v>0</v>
      </c>
      <c r="K581" s="252">
        <v>30000</v>
      </c>
      <c r="L581" s="252">
        <v>0</v>
      </c>
    </row>
    <row r="582" spans="1:12" s="39" customFormat="1" ht="34.799999999999997" customHeight="1" x14ac:dyDescent="0.3">
      <c r="A582" s="38"/>
      <c r="B582" s="240"/>
      <c r="C582" s="234" t="s">
        <v>1200</v>
      </c>
      <c r="D582" s="206" t="s">
        <v>1366</v>
      </c>
      <c r="E582" s="244" t="s">
        <v>5</v>
      </c>
      <c r="F582" s="243" t="s">
        <v>732</v>
      </c>
      <c r="G582" s="245" t="str">
        <f>VLOOKUP(C582,'[1]PDI dettagli'!$A:$J,10,0)</f>
        <v>M4b</v>
      </c>
      <c r="H582" s="252">
        <v>0</v>
      </c>
      <c r="I582" s="252">
        <v>0</v>
      </c>
      <c r="J582" s="252">
        <v>0</v>
      </c>
      <c r="K582" s="252">
        <v>10003</v>
      </c>
      <c r="L582" s="252">
        <v>15000</v>
      </c>
    </row>
    <row r="583" spans="1:12" s="39" customFormat="1" ht="34.799999999999997" customHeight="1" x14ac:dyDescent="0.3">
      <c r="A583" s="38"/>
      <c r="B583" s="240"/>
      <c r="C583" s="234" t="s">
        <v>1201</v>
      </c>
      <c r="D583" s="206" t="s">
        <v>1366</v>
      </c>
      <c r="E583" s="244" t="s">
        <v>5</v>
      </c>
      <c r="F583" s="243" t="s">
        <v>732</v>
      </c>
      <c r="G583" s="245" t="str">
        <f>VLOOKUP(C583,'[1]PDI dettagli'!$A:$J,10,0)</f>
        <v>M4b</v>
      </c>
      <c r="H583" s="252">
        <v>0</v>
      </c>
      <c r="I583" s="252">
        <v>0</v>
      </c>
      <c r="J583" s="252">
        <v>0</v>
      </c>
      <c r="K583" s="252">
        <v>30000.199999999997</v>
      </c>
      <c r="L583" s="252">
        <v>0</v>
      </c>
    </row>
    <row r="584" spans="1:12" s="39" customFormat="1" ht="34.799999999999997" customHeight="1" x14ac:dyDescent="0.3">
      <c r="A584" s="38"/>
      <c r="B584" s="240"/>
      <c r="C584" s="234" t="s">
        <v>1202</v>
      </c>
      <c r="D584" s="206" t="s">
        <v>1386</v>
      </c>
      <c r="E584" s="244" t="s">
        <v>5</v>
      </c>
      <c r="F584" s="243" t="s">
        <v>1466</v>
      </c>
      <c r="G584" s="245" t="str">
        <f>VLOOKUP(C584,'[1]PDI dettagli'!$A:$J,10,0)</f>
        <v>M4b</v>
      </c>
      <c r="H584" s="252">
        <v>0</v>
      </c>
      <c r="I584" s="252">
        <v>0</v>
      </c>
      <c r="J584" s="252">
        <v>30000</v>
      </c>
      <c r="K584" s="252">
        <v>0</v>
      </c>
      <c r="L584" s="252">
        <v>0</v>
      </c>
    </row>
    <row r="585" spans="1:12" s="39" customFormat="1" ht="34.799999999999997" customHeight="1" x14ac:dyDescent="0.3">
      <c r="A585" s="38"/>
      <c r="B585" s="240"/>
      <c r="C585" s="234" t="s">
        <v>1203</v>
      </c>
      <c r="D585" s="206" t="s">
        <v>1366</v>
      </c>
      <c r="E585" s="244" t="s">
        <v>5</v>
      </c>
      <c r="F585" s="243" t="s">
        <v>18</v>
      </c>
      <c r="G585" s="245" t="str">
        <f>VLOOKUP(C585,'[1]PDI dettagli'!$A:$J,10,0)</f>
        <v>M4b</v>
      </c>
      <c r="H585" s="252">
        <v>0</v>
      </c>
      <c r="I585" s="252">
        <v>30000</v>
      </c>
      <c r="J585" s="252">
        <v>0</v>
      </c>
      <c r="K585" s="252">
        <v>0</v>
      </c>
      <c r="L585" s="252">
        <v>0</v>
      </c>
    </row>
    <row r="586" spans="1:12" s="39" customFormat="1" ht="34.799999999999997" customHeight="1" x14ac:dyDescent="0.3">
      <c r="A586" s="38"/>
      <c r="B586" s="240"/>
      <c r="C586" s="234" t="s">
        <v>1204</v>
      </c>
      <c r="D586" s="206" t="s">
        <v>1366</v>
      </c>
      <c r="E586" s="244" t="s">
        <v>5</v>
      </c>
      <c r="F586" s="243" t="s">
        <v>18</v>
      </c>
      <c r="G586" s="245" t="str">
        <f>VLOOKUP(C586,'[1]PDI dettagli'!$A:$J,10,0)</f>
        <v>M4b</v>
      </c>
      <c r="H586" s="252">
        <v>0</v>
      </c>
      <c r="I586" s="252">
        <v>30000</v>
      </c>
      <c r="J586" s="252">
        <v>0</v>
      </c>
      <c r="K586" s="252">
        <v>0</v>
      </c>
      <c r="L586" s="252">
        <v>0</v>
      </c>
    </row>
    <row r="587" spans="1:12" s="39" customFormat="1" ht="34.799999999999997" customHeight="1" x14ac:dyDescent="0.3">
      <c r="A587" s="38"/>
      <c r="B587" s="240"/>
      <c r="C587" s="234" t="s">
        <v>1205</v>
      </c>
      <c r="D587" s="206" t="s">
        <v>1385</v>
      </c>
      <c r="E587" s="244" t="s">
        <v>5</v>
      </c>
      <c r="F587" s="243" t="s">
        <v>18</v>
      </c>
      <c r="G587" s="245" t="str">
        <f>VLOOKUP(C587,'[1]PDI dettagli'!$A:$J,10,0)</f>
        <v>M4b</v>
      </c>
      <c r="H587" s="252">
        <v>0</v>
      </c>
      <c r="I587" s="252">
        <v>0</v>
      </c>
      <c r="J587" s="252">
        <v>0</v>
      </c>
      <c r="K587" s="252">
        <v>0</v>
      </c>
      <c r="L587" s="252">
        <v>17067</v>
      </c>
    </row>
    <row r="588" spans="1:12" s="39" customFormat="1" ht="34.799999999999997" customHeight="1" x14ac:dyDescent="0.3">
      <c r="A588" s="38"/>
      <c r="B588" s="240"/>
      <c r="C588" s="234" t="s">
        <v>1206</v>
      </c>
      <c r="D588" s="206" t="s">
        <v>1366</v>
      </c>
      <c r="E588" s="244" t="s">
        <v>5</v>
      </c>
      <c r="F588" s="243" t="s">
        <v>18</v>
      </c>
      <c r="G588" s="245" t="str">
        <f>VLOOKUP(C588,'[1]PDI dettagli'!$A:$J,10,0)</f>
        <v>M4b</v>
      </c>
      <c r="H588" s="252">
        <v>0</v>
      </c>
      <c r="I588" s="252">
        <v>0</v>
      </c>
      <c r="J588" s="252">
        <v>30000</v>
      </c>
      <c r="K588" s="252">
        <v>0</v>
      </c>
      <c r="L588" s="252">
        <v>0</v>
      </c>
    </row>
    <row r="589" spans="1:12" s="39" customFormat="1" ht="34.799999999999997" customHeight="1" x14ac:dyDescent="0.3">
      <c r="A589" s="38"/>
      <c r="B589" s="240"/>
      <c r="C589" s="234" t="s">
        <v>1207</v>
      </c>
      <c r="D589" s="206" t="s">
        <v>1385</v>
      </c>
      <c r="E589" s="244" t="s">
        <v>5</v>
      </c>
      <c r="F589" s="243" t="s">
        <v>118</v>
      </c>
      <c r="G589" s="245" t="str">
        <f>VLOOKUP(C589,'[1]PDI dettagli'!$A:$J,10,0)</f>
        <v>M4b</v>
      </c>
      <c r="H589" s="252">
        <v>0</v>
      </c>
      <c r="I589" s="252">
        <v>0</v>
      </c>
      <c r="J589" s="252">
        <v>57067</v>
      </c>
      <c r="K589" s="252">
        <v>80000</v>
      </c>
      <c r="L589" s="252">
        <v>12933</v>
      </c>
    </row>
    <row r="590" spans="1:12" s="39" customFormat="1" ht="34.799999999999997" customHeight="1" x14ac:dyDescent="0.3">
      <c r="A590" s="38"/>
      <c r="B590" s="240"/>
      <c r="C590" s="234" t="s">
        <v>1208</v>
      </c>
      <c r="D590" s="206" t="s">
        <v>1366</v>
      </c>
      <c r="E590" s="244" t="s">
        <v>5</v>
      </c>
      <c r="F590" s="243" t="s">
        <v>42</v>
      </c>
      <c r="G590" s="245" t="str">
        <f>VLOOKUP(C590,'[1]PDI dettagli'!$A:$J,10,0)</f>
        <v>M4b</v>
      </c>
      <c r="H590" s="252">
        <v>0</v>
      </c>
      <c r="I590" s="252">
        <v>0</v>
      </c>
      <c r="J590" s="252">
        <v>150000</v>
      </c>
      <c r="K590" s="252">
        <v>0</v>
      </c>
      <c r="L590" s="252">
        <v>0</v>
      </c>
    </row>
    <row r="591" spans="1:12" s="39" customFormat="1" ht="34.799999999999997" customHeight="1" x14ac:dyDescent="0.3">
      <c r="A591" s="38"/>
      <c r="B591" s="240"/>
      <c r="C591" s="234" t="s">
        <v>1209</v>
      </c>
      <c r="D591" s="206" t="s">
        <v>1366</v>
      </c>
      <c r="E591" s="244" t="s">
        <v>5</v>
      </c>
      <c r="F591" s="243" t="s">
        <v>30</v>
      </c>
      <c r="G591" s="245" t="str">
        <f>VLOOKUP(C591,'[1]PDI dettagli'!$A:$J,10,0)</f>
        <v>M4b</v>
      </c>
      <c r="H591" s="252">
        <v>0</v>
      </c>
      <c r="I591" s="252">
        <v>0</v>
      </c>
      <c r="J591" s="252">
        <v>30000</v>
      </c>
      <c r="K591" s="252">
        <v>0</v>
      </c>
      <c r="L591" s="252">
        <v>0</v>
      </c>
    </row>
    <row r="592" spans="1:12" s="39" customFormat="1" ht="34.799999999999997" customHeight="1" x14ac:dyDescent="0.3">
      <c r="A592" s="38"/>
      <c r="B592" s="240"/>
      <c r="C592" s="234" t="s">
        <v>1210</v>
      </c>
      <c r="D592" s="206" t="s">
        <v>1366</v>
      </c>
      <c r="E592" s="244" t="s">
        <v>5</v>
      </c>
      <c r="F592" s="243" t="s">
        <v>35</v>
      </c>
      <c r="G592" s="245" t="str">
        <f>VLOOKUP(C592,'[1]PDI dettagli'!$A:$J,10,0)</f>
        <v>M4b</v>
      </c>
      <c r="H592" s="252">
        <v>0</v>
      </c>
      <c r="I592" s="252">
        <v>0</v>
      </c>
      <c r="J592" s="252">
        <v>30000</v>
      </c>
      <c r="K592" s="252">
        <v>0</v>
      </c>
      <c r="L592" s="252">
        <v>0</v>
      </c>
    </row>
    <row r="593" spans="1:12" s="39" customFormat="1" ht="34.799999999999997" customHeight="1" x14ac:dyDescent="0.3">
      <c r="A593" s="38"/>
      <c r="B593" s="240"/>
      <c r="C593" s="234" t="s">
        <v>1211</v>
      </c>
      <c r="D593" s="206" t="s">
        <v>1366</v>
      </c>
      <c r="E593" s="244" t="s">
        <v>5</v>
      </c>
      <c r="F593" s="243" t="s">
        <v>35</v>
      </c>
      <c r="G593" s="245" t="str">
        <f>VLOOKUP(C593,'[1]PDI dettagli'!$A:$J,10,0)</f>
        <v>M4b</v>
      </c>
      <c r="H593" s="252">
        <v>0</v>
      </c>
      <c r="I593" s="252">
        <v>0</v>
      </c>
      <c r="J593" s="252">
        <v>0</v>
      </c>
      <c r="K593" s="252">
        <v>30000</v>
      </c>
      <c r="L593" s="252">
        <v>0</v>
      </c>
    </row>
    <row r="594" spans="1:12" s="39" customFormat="1" ht="34.799999999999997" customHeight="1" x14ac:dyDescent="0.3">
      <c r="A594" s="38"/>
      <c r="B594" s="240"/>
      <c r="C594" s="234" t="s">
        <v>1212</v>
      </c>
      <c r="D594" s="206" t="s">
        <v>1366</v>
      </c>
      <c r="E594" s="244" t="s">
        <v>5</v>
      </c>
      <c r="F594" s="243" t="s">
        <v>35</v>
      </c>
      <c r="G594" s="245" t="str">
        <f>VLOOKUP(C594,'[1]PDI dettagli'!$A:$J,10,0)</f>
        <v>M4b</v>
      </c>
      <c r="H594" s="252">
        <v>0</v>
      </c>
      <c r="I594" s="252">
        <v>0</v>
      </c>
      <c r="J594" s="252">
        <v>30000</v>
      </c>
      <c r="K594" s="252">
        <v>0</v>
      </c>
      <c r="L594" s="252">
        <v>0</v>
      </c>
    </row>
    <row r="595" spans="1:12" s="39" customFormat="1" ht="34.799999999999997" customHeight="1" x14ac:dyDescent="0.3">
      <c r="A595" s="38"/>
      <c r="B595" s="240"/>
      <c r="C595" s="234" t="s">
        <v>1213</v>
      </c>
      <c r="D595" s="206" t="s">
        <v>1366</v>
      </c>
      <c r="E595" s="244" t="s">
        <v>5</v>
      </c>
      <c r="F595" s="243" t="s">
        <v>10</v>
      </c>
      <c r="G595" s="245" t="str">
        <f>VLOOKUP(C595,'[1]PDI dettagli'!$A:$J,10,0)</f>
        <v>M4b</v>
      </c>
      <c r="H595" s="252">
        <v>0</v>
      </c>
      <c r="I595" s="252">
        <v>0</v>
      </c>
      <c r="J595" s="252">
        <v>0</v>
      </c>
      <c r="K595" s="252">
        <v>30000</v>
      </c>
      <c r="L595" s="252">
        <v>0</v>
      </c>
    </row>
    <row r="596" spans="1:12" s="39" customFormat="1" ht="34.799999999999997" customHeight="1" x14ac:dyDescent="0.3">
      <c r="A596" s="38"/>
      <c r="B596" s="240"/>
      <c r="C596" s="234" t="s">
        <v>1214</v>
      </c>
      <c r="D596" s="206" t="s">
        <v>1366</v>
      </c>
      <c r="E596" s="244" t="s">
        <v>5</v>
      </c>
      <c r="F596" s="243" t="s">
        <v>10</v>
      </c>
      <c r="G596" s="245" t="str">
        <f>VLOOKUP(C596,'[1]PDI dettagli'!$A:$J,10,0)</f>
        <v>M4b</v>
      </c>
      <c r="H596" s="252">
        <v>0</v>
      </c>
      <c r="I596" s="252">
        <v>0</v>
      </c>
      <c r="J596" s="252">
        <v>30000</v>
      </c>
      <c r="K596" s="252">
        <v>0</v>
      </c>
      <c r="L596" s="252">
        <v>0</v>
      </c>
    </row>
    <row r="597" spans="1:12" s="39" customFormat="1" ht="34.799999999999997" customHeight="1" x14ac:dyDescent="0.3">
      <c r="A597" s="38"/>
      <c r="B597" s="240"/>
      <c r="C597" s="234" t="s">
        <v>1215</v>
      </c>
      <c r="D597" s="206" t="s">
        <v>1366</v>
      </c>
      <c r="E597" s="244" t="s">
        <v>5</v>
      </c>
      <c r="F597" s="243" t="s">
        <v>10</v>
      </c>
      <c r="G597" s="245" t="str">
        <f>VLOOKUP(C597,'[1]PDI dettagli'!$A:$J,10,0)</f>
        <v>M4b</v>
      </c>
      <c r="H597" s="252">
        <v>0</v>
      </c>
      <c r="I597" s="252">
        <v>0</v>
      </c>
      <c r="J597" s="252">
        <v>30000</v>
      </c>
      <c r="K597" s="252">
        <v>0</v>
      </c>
      <c r="L597" s="252">
        <v>0</v>
      </c>
    </row>
    <row r="598" spans="1:12" s="39" customFormat="1" ht="34.799999999999997" customHeight="1" x14ac:dyDescent="0.3">
      <c r="A598" s="38"/>
      <c r="B598" s="240"/>
      <c r="C598" s="234" t="s">
        <v>1216</v>
      </c>
      <c r="D598" s="206" t="s">
        <v>1366</v>
      </c>
      <c r="E598" s="244" t="s">
        <v>5</v>
      </c>
      <c r="F598" s="243" t="s">
        <v>10</v>
      </c>
      <c r="G598" s="245" t="str">
        <f>VLOOKUP(C598,'[1]PDI dettagli'!$A:$J,10,0)</f>
        <v>M4b</v>
      </c>
      <c r="H598" s="252">
        <v>0</v>
      </c>
      <c r="I598" s="252">
        <v>0</v>
      </c>
      <c r="J598" s="252">
        <v>30000</v>
      </c>
      <c r="K598" s="252">
        <v>0</v>
      </c>
      <c r="L598" s="252">
        <v>0</v>
      </c>
    </row>
    <row r="599" spans="1:12" s="39" customFormat="1" ht="34.799999999999997" customHeight="1" x14ac:dyDescent="0.3">
      <c r="A599" s="38"/>
      <c r="B599" s="240"/>
      <c r="C599" s="234" t="s">
        <v>1217</v>
      </c>
      <c r="D599" s="206" t="s">
        <v>1366</v>
      </c>
      <c r="E599" s="244" t="s">
        <v>5</v>
      </c>
      <c r="F599" s="243" t="s">
        <v>10</v>
      </c>
      <c r="G599" s="245" t="str">
        <f>VLOOKUP(C599,'[1]PDI dettagli'!$A:$J,10,0)</f>
        <v>M4b</v>
      </c>
      <c r="H599" s="252">
        <v>0</v>
      </c>
      <c r="I599" s="252">
        <v>0</v>
      </c>
      <c r="J599" s="252">
        <v>30000</v>
      </c>
      <c r="K599" s="252">
        <v>0</v>
      </c>
      <c r="L599" s="252">
        <v>0</v>
      </c>
    </row>
    <row r="600" spans="1:12" s="39" customFormat="1" ht="34.799999999999997" customHeight="1" x14ac:dyDescent="0.3">
      <c r="A600" s="38"/>
      <c r="B600" s="240"/>
      <c r="C600" s="234" t="s">
        <v>1218</v>
      </c>
      <c r="D600" s="206" t="s">
        <v>1366</v>
      </c>
      <c r="E600" s="244" t="s">
        <v>5</v>
      </c>
      <c r="F600" s="243" t="s">
        <v>9</v>
      </c>
      <c r="G600" s="245" t="str">
        <f>VLOOKUP(C600,'[1]PDI dettagli'!$A:$J,10,0)</f>
        <v>M4b</v>
      </c>
      <c r="H600" s="252">
        <v>0</v>
      </c>
      <c r="I600" s="252">
        <v>0</v>
      </c>
      <c r="J600" s="252">
        <v>0</v>
      </c>
      <c r="K600" s="252">
        <v>60000</v>
      </c>
      <c r="L600" s="252">
        <v>40000</v>
      </c>
    </row>
    <row r="601" spans="1:12" s="39" customFormat="1" ht="34.799999999999997" customHeight="1" x14ac:dyDescent="0.3">
      <c r="A601" s="38"/>
      <c r="B601" s="240"/>
      <c r="C601" s="234" t="s">
        <v>1219</v>
      </c>
      <c r="D601" s="206" t="s">
        <v>1366</v>
      </c>
      <c r="E601" s="244" t="s">
        <v>5</v>
      </c>
      <c r="F601" s="243" t="s">
        <v>613</v>
      </c>
      <c r="G601" s="245" t="str">
        <f>VLOOKUP(C601,'[1]PDI dettagli'!$A:$J,10,0)</f>
        <v>M4b</v>
      </c>
      <c r="H601" s="252">
        <v>0</v>
      </c>
      <c r="I601" s="252">
        <v>0</v>
      </c>
      <c r="J601" s="252">
        <v>30000</v>
      </c>
      <c r="K601" s="252">
        <v>0</v>
      </c>
      <c r="L601" s="252">
        <v>0</v>
      </c>
    </row>
    <row r="602" spans="1:12" s="39" customFormat="1" ht="34.799999999999997" customHeight="1" x14ac:dyDescent="0.3">
      <c r="A602" s="38"/>
      <c r="B602" s="240"/>
      <c r="C602" s="234" t="s">
        <v>1220</v>
      </c>
      <c r="D602" s="206" t="s">
        <v>1366</v>
      </c>
      <c r="E602" s="244" t="s">
        <v>5</v>
      </c>
      <c r="F602" s="243" t="s">
        <v>615</v>
      </c>
      <c r="G602" s="245" t="str">
        <f>VLOOKUP(C602,'[1]PDI dettagli'!$A:$J,10,0)</f>
        <v>M4b</v>
      </c>
      <c r="H602" s="252">
        <v>0</v>
      </c>
      <c r="I602" s="252">
        <v>0</v>
      </c>
      <c r="J602" s="252">
        <v>30000</v>
      </c>
      <c r="K602" s="252">
        <v>0</v>
      </c>
      <c r="L602" s="252">
        <v>0</v>
      </c>
    </row>
    <row r="603" spans="1:12" s="39" customFormat="1" ht="34.799999999999997" customHeight="1" x14ac:dyDescent="0.3">
      <c r="A603" s="38"/>
      <c r="B603" s="240"/>
      <c r="C603" s="234" t="s">
        <v>1221</v>
      </c>
      <c r="D603" s="206" t="s">
        <v>1366</v>
      </c>
      <c r="E603" s="244" t="s">
        <v>5</v>
      </c>
      <c r="F603" s="243" t="s">
        <v>61</v>
      </c>
      <c r="G603" s="245" t="str">
        <f>VLOOKUP(C603,'[1]PDI dettagli'!$A:$J,10,0)</f>
        <v>M4b</v>
      </c>
      <c r="H603" s="252">
        <v>0</v>
      </c>
      <c r="I603" s="252">
        <v>0</v>
      </c>
      <c r="J603" s="252">
        <v>30000</v>
      </c>
      <c r="K603" s="252">
        <v>0</v>
      </c>
      <c r="L603" s="252">
        <v>0</v>
      </c>
    </row>
    <row r="604" spans="1:12" s="39" customFormat="1" ht="34.799999999999997" customHeight="1" x14ac:dyDescent="0.3">
      <c r="A604" s="38"/>
      <c r="B604" s="240"/>
      <c r="C604" s="234" t="s">
        <v>1222</v>
      </c>
      <c r="D604" s="206" t="s">
        <v>1366</v>
      </c>
      <c r="E604" s="244" t="s">
        <v>5</v>
      </c>
      <c r="F604" s="243" t="s">
        <v>61</v>
      </c>
      <c r="G604" s="245" t="str">
        <f>VLOOKUP(C604,'[1]PDI dettagli'!$A:$J,10,0)</f>
        <v>M4b</v>
      </c>
      <c r="H604" s="252">
        <v>0</v>
      </c>
      <c r="I604" s="252">
        <v>0</v>
      </c>
      <c r="J604" s="252">
        <v>30000</v>
      </c>
      <c r="K604" s="252">
        <v>0</v>
      </c>
      <c r="L604" s="252">
        <v>0</v>
      </c>
    </row>
    <row r="605" spans="1:12" s="39" customFormat="1" ht="34.799999999999997" customHeight="1" x14ac:dyDescent="0.3">
      <c r="A605" s="38"/>
      <c r="B605" s="240"/>
      <c r="C605" s="234" t="s">
        <v>1223</v>
      </c>
      <c r="D605" s="206" t="s">
        <v>1366</v>
      </c>
      <c r="E605" s="244" t="s">
        <v>5</v>
      </c>
      <c r="F605" s="243" t="s">
        <v>61</v>
      </c>
      <c r="G605" s="245" t="str">
        <f>VLOOKUP(C605,'[1]PDI dettagli'!$A:$J,10,0)</f>
        <v>M4b</v>
      </c>
      <c r="H605" s="252">
        <v>0</v>
      </c>
      <c r="I605" s="252">
        <v>0</v>
      </c>
      <c r="J605" s="252">
        <v>10000</v>
      </c>
      <c r="K605" s="252">
        <v>20000</v>
      </c>
      <c r="L605" s="252">
        <v>0</v>
      </c>
    </row>
    <row r="606" spans="1:12" s="39" customFormat="1" ht="34.799999999999997" customHeight="1" x14ac:dyDescent="0.3">
      <c r="A606" s="38"/>
      <c r="B606" s="240"/>
      <c r="C606" s="234" t="s">
        <v>1224</v>
      </c>
      <c r="D606" s="206" t="s">
        <v>1366</v>
      </c>
      <c r="E606" s="244" t="s">
        <v>5</v>
      </c>
      <c r="F606" s="243" t="s">
        <v>439</v>
      </c>
      <c r="G606" s="245" t="str">
        <f>VLOOKUP(C606,'[1]PDI dettagli'!$A:$J,10,0)</f>
        <v>M4b</v>
      </c>
      <c r="H606" s="252">
        <v>0</v>
      </c>
      <c r="I606" s="252">
        <v>0</v>
      </c>
      <c r="J606" s="252">
        <v>30000</v>
      </c>
      <c r="K606" s="252">
        <v>0</v>
      </c>
      <c r="L606" s="252">
        <v>0</v>
      </c>
    </row>
    <row r="607" spans="1:12" s="39" customFormat="1" ht="34.799999999999997" customHeight="1" x14ac:dyDescent="0.3">
      <c r="A607" s="38"/>
      <c r="B607" s="240"/>
      <c r="C607" s="234" t="s">
        <v>1225</v>
      </c>
      <c r="D607" s="206" t="s">
        <v>1366</v>
      </c>
      <c r="E607" s="244" t="s">
        <v>5</v>
      </c>
      <c r="F607" s="243" t="s">
        <v>439</v>
      </c>
      <c r="G607" s="245" t="str">
        <f>VLOOKUP(C607,'[1]PDI dettagli'!$A:$J,10,0)</f>
        <v>M4b</v>
      </c>
      <c r="H607" s="252">
        <v>0</v>
      </c>
      <c r="I607" s="252">
        <v>0</v>
      </c>
      <c r="J607" s="252">
        <v>30000</v>
      </c>
      <c r="K607" s="252">
        <v>0</v>
      </c>
      <c r="L607" s="252">
        <v>0</v>
      </c>
    </row>
    <row r="608" spans="1:12" s="39" customFormat="1" ht="34.799999999999997" customHeight="1" x14ac:dyDescent="0.3">
      <c r="A608" s="38"/>
      <c r="B608" s="240"/>
      <c r="C608" s="234" t="s">
        <v>1226</v>
      </c>
      <c r="D608" s="206" t="s">
        <v>1387</v>
      </c>
      <c r="E608" s="244" t="s">
        <v>5</v>
      </c>
      <c r="F608" s="243" t="s">
        <v>1470</v>
      </c>
      <c r="G608" s="245" t="str">
        <f>VLOOKUP(C608,'[1]PDI dettagli'!$A:$J,10,0)</f>
        <v>M4b</v>
      </c>
      <c r="H608" s="252">
        <v>0</v>
      </c>
      <c r="I608" s="252">
        <v>0</v>
      </c>
      <c r="J608" s="252">
        <v>199999.85000000003</v>
      </c>
      <c r="K608" s="252">
        <v>0</v>
      </c>
      <c r="L608" s="252">
        <v>0</v>
      </c>
    </row>
    <row r="609" spans="1:12" s="39" customFormat="1" ht="34.799999999999997" customHeight="1" x14ac:dyDescent="0.3">
      <c r="A609" s="38"/>
      <c r="B609" s="240"/>
      <c r="C609" s="234" t="s">
        <v>1227</v>
      </c>
      <c r="D609" s="206" t="s">
        <v>1388</v>
      </c>
      <c r="E609" s="244" t="s">
        <v>5</v>
      </c>
      <c r="F609" s="243" t="s">
        <v>1471</v>
      </c>
      <c r="G609" s="245" t="str">
        <f>VLOOKUP(C609,'[1]PDI dettagli'!$A:$J,10,0)</f>
        <v>M4b</v>
      </c>
      <c r="H609" s="252">
        <v>0</v>
      </c>
      <c r="I609" s="252">
        <v>0</v>
      </c>
      <c r="J609" s="252">
        <v>30000</v>
      </c>
      <c r="K609" s="252">
        <v>0</v>
      </c>
      <c r="L609" s="252">
        <v>0</v>
      </c>
    </row>
    <row r="610" spans="1:12" s="39" customFormat="1" ht="34.799999999999997" customHeight="1" x14ac:dyDescent="0.3">
      <c r="A610" s="38"/>
      <c r="B610" s="240"/>
      <c r="C610" s="234" t="s">
        <v>1228</v>
      </c>
      <c r="D610" s="206" t="s">
        <v>1366</v>
      </c>
      <c r="E610" s="244" t="s">
        <v>5</v>
      </c>
      <c r="F610" s="243" t="s">
        <v>45</v>
      </c>
      <c r="G610" s="245" t="str">
        <f>VLOOKUP(C610,'[1]PDI dettagli'!$A:$J,10,0)</f>
        <v>M4b</v>
      </c>
      <c r="H610" s="252">
        <v>0</v>
      </c>
      <c r="I610" s="252">
        <v>0</v>
      </c>
      <c r="J610" s="252">
        <v>150000</v>
      </c>
      <c r="K610" s="252">
        <v>0</v>
      </c>
      <c r="L610" s="252">
        <v>0</v>
      </c>
    </row>
    <row r="611" spans="1:12" s="39" customFormat="1" ht="34.799999999999997" customHeight="1" x14ac:dyDescent="0.3">
      <c r="A611" s="38"/>
      <c r="B611" s="240"/>
      <c r="C611" s="234" t="s">
        <v>1229</v>
      </c>
      <c r="D611" s="206" t="s">
        <v>1389</v>
      </c>
      <c r="E611" s="244" t="s">
        <v>5</v>
      </c>
      <c r="F611" s="243" t="s">
        <v>97</v>
      </c>
      <c r="G611" s="245" t="str">
        <f>VLOOKUP(C611,'[1]PDI dettagli'!$A:$J,10,0)</f>
        <v>M4b</v>
      </c>
      <c r="H611" s="252">
        <v>0</v>
      </c>
      <c r="I611" s="252">
        <v>0</v>
      </c>
      <c r="J611" s="252">
        <v>180000</v>
      </c>
      <c r="K611" s="252">
        <v>0</v>
      </c>
      <c r="L611" s="252">
        <v>0</v>
      </c>
    </row>
    <row r="612" spans="1:12" s="39" customFormat="1" ht="34.799999999999997" customHeight="1" x14ac:dyDescent="0.3">
      <c r="A612" s="38"/>
      <c r="B612" s="240"/>
      <c r="C612" s="234" t="s">
        <v>1230</v>
      </c>
      <c r="D612" s="206" t="s">
        <v>1366</v>
      </c>
      <c r="E612" s="244" t="s">
        <v>5</v>
      </c>
      <c r="F612" s="243" t="s">
        <v>53</v>
      </c>
      <c r="G612" s="245" t="str">
        <f>VLOOKUP(C612,'[1]PDI dettagli'!$A:$J,10,0)</f>
        <v>M4b</v>
      </c>
      <c r="H612" s="252">
        <v>0</v>
      </c>
      <c r="I612" s="252">
        <v>30000</v>
      </c>
      <c r="J612" s="252">
        <v>0</v>
      </c>
      <c r="K612" s="252">
        <v>0</v>
      </c>
      <c r="L612" s="252">
        <v>0</v>
      </c>
    </row>
    <row r="613" spans="1:12" s="39" customFormat="1" ht="34.799999999999997" customHeight="1" x14ac:dyDescent="0.3">
      <c r="A613" s="38"/>
      <c r="B613" s="240"/>
      <c r="C613" s="234" t="s">
        <v>1231</v>
      </c>
      <c r="D613" s="206" t="s">
        <v>1366</v>
      </c>
      <c r="E613" s="244" t="s">
        <v>5</v>
      </c>
      <c r="F613" s="243" t="s">
        <v>53</v>
      </c>
      <c r="G613" s="245" t="str">
        <f>VLOOKUP(C613,'[1]PDI dettagli'!$A:$J,10,0)</f>
        <v>M4b</v>
      </c>
      <c r="H613" s="252">
        <v>0</v>
      </c>
      <c r="I613" s="252">
        <v>30000</v>
      </c>
      <c r="J613" s="252">
        <v>0</v>
      </c>
      <c r="K613" s="252">
        <v>0</v>
      </c>
      <c r="L613" s="252">
        <v>0</v>
      </c>
    </row>
    <row r="614" spans="1:12" s="39" customFormat="1" ht="34.799999999999997" customHeight="1" x14ac:dyDescent="0.3">
      <c r="A614" s="38"/>
      <c r="B614" s="240"/>
      <c r="C614" s="234" t="s">
        <v>1232</v>
      </c>
      <c r="D614" s="206" t="s">
        <v>1391</v>
      </c>
      <c r="E614" s="244" t="s">
        <v>5</v>
      </c>
      <c r="F614" s="243" t="s">
        <v>1476</v>
      </c>
      <c r="G614" s="245" t="str">
        <f>VLOOKUP(C614,'[1]PDI dettagli'!$A:$J,10,0)</f>
        <v>M4b</v>
      </c>
      <c r="H614" s="252">
        <v>0</v>
      </c>
      <c r="I614" s="252">
        <v>0</v>
      </c>
      <c r="J614" s="252">
        <v>30000</v>
      </c>
      <c r="K614" s="252">
        <v>0</v>
      </c>
      <c r="L614" s="252">
        <v>0</v>
      </c>
    </row>
    <row r="615" spans="1:12" s="39" customFormat="1" ht="34.799999999999997" customHeight="1" x14ac:dyDescent="0.3">
      <c r="A615" s="38"/>
      <c r="B615" s="240"/>
      <c r="C615" s="234" t="s">
        <v>1233</v>
      </c>
      <c r="D615" s="206" t="s">
        <v>1390</v>
      </c>
      <c r="E615" s="244" t="s">
        <v>5</v>
      </c>
      <c r="F615" s="243" t="s">
        <v>1477</v>
      </c>
      <c r="G615" s="245" t="str">
        <f>VLOOKUP(C615,'[1]PDI dettagli'!$A:$J,10,0)</f>
        <v>M4b</v>
      </c>
      <c r="H615" s="252">
        <v>0</v>
      </c>
      <c r="I615" s="252">
        <v>0</v>
      </c>
      <c r="J615" s="252">
        <v>30000</v>
      </c>
      <c r="K615" s="252">
        <v>0</v>
      </c>
      <c r="L615" s="252">
        <v>0</v>
      </c>
    </row>
    <row r="616" spans="1:12" s="39" customFormat="1" ht="34.799999999999997" customHeight="1" x14ac:dyDescent="0.3">
      <c r="A616" s="38"/>
      <c r="B616" s="240"/>
      <c r="C616" s="234" t="s">
        <v>1234</v>
      </c>
      <c r="D616" s="206" t="s">
        <v>1392</v>
      </c>
      <c r="E616" s="244" t="s">
        <v>5</v>
      </c>
      <c r="F616" s="243" t="s">
        <v>24</v>
      </c>
      <c r="G616" s="245" t="str">
        <f>VLOOKUP(C616,'[1]PDI dettagli'!$A:$J,10,0)</f>
        <v>M4b</v>
      </c>
      <c r="H616" s="252">
        <v>0</v>
      </c>
      <c r="I616" s="252">
        <v>0</v>
      </c>
      <c r="J616" s="252">
        <v>0</v>
      </c>
      <c r="K616" s="252">
        <v>5000</v>
      </c>
      <c r="L616" s="252">
        <v>5000</v>
      </c>
    </row>
    <row r="617" spans="1:12" s="39" customFormat="1" ht="34.799999999999997" customHeight="1" x14ac:dyDescent="0.3">
      <c r="A617" s="38"/>
      <c r="B617" s="240"/>
      <c r="C617" s="234" t="s">
        <v>1235</v>
      </c>
      <c r="D617" s="206" t="s">
        <v>1393</v>
      </c>
      <c r="E617" s="244" t="s">
        <v>5</v>
      </c>
      <c r="F617" s="243" t="s">
        <v>379</v>
      </c>
      <c r="G617" s="245" t="str">
        <f>VLOOKUP(C617,'[1]PDI dettagli'!$A:$J,10,0)</f>
        <v>M4b</v>
      </c>
      <c r="H617" s="252">
        <v>0</v>
      </c>
      <c r="I617" s="252">
        <v>0</v>
      </c>
      <c r="J617" s="252">
        <v>0</v>
      </c>
      <c r="K617" s="252">
        <v>363202.60399999883</v>
      </c>
      <c r="L617" s="252">
        <v>400000</v>
      </c>
    </row>
    <row r="618" spans="1:12" s="39" customFormat="1" ht="34.799999999999997" customHeight="1" x14ac:dyDescent="0.3">
      <c r="A618" s="38"/>
      <c r="B618" s="240"/>
      <c r="C618" s="234" t="s">
        <v>1236</v>
      </c>
      <c r="D618" s="206" t="s">
        <v>1108</v>
      </c>
      <c r="E618" s="244" t="s">
        <v>5</v>
      </c>
      <c r="F618" s="243" t="s">
        <v>619</v>
      </c>
      <c r="G618" s="245" t="str">
        <f>VLOOKUP(C618,'[1]PDI dettagli'!$A:$J,10,0)</f>
        <v>M4b</v>
      </c>
      <c r="H618" s="252">
        <v>0</v>
      </c>
      <c r="I618" s="252">
        <v>0</v>
      </c>
      <c r="J618" s="252">
        <v>0</v>
      </c>
      <c r="K618" s="252">
        <v>20000</v>
      </c>
      <c r="L618" s="252">
        <v>694001.76999999955</v>
      </c>
    </row>
    <row r="619" spans="1:12" s="39" customFormat="1" ht="34.799999999999997" customHeight="1" x14ac:dyDescent="0.3">
      <c r="A619" s="38"/>
      <c r="B619" s="240"/>
      <c r="C619" s="234" t="s">
        <v>1237</v>
      </c>
      <c r="D619" s="206" t="s">
        <v>1108</v>
      </c>
      <c r="E619" s="244" t="s">
        <v>5</v>
      </c>
      <c r="F619" s="243" t="s">
        <v>619</v>
      </c>
      <c r="G619" s="245" t="str">
        <f>VLOOKUP(C619,'[1]PDI dettagli'!$A:$J,10,0)</f>
        <v>M4b</v>
      </c>
      <c r="H619" s="252">
        <v>0</v>
      </c>
      <c r="I619" s="252">
        <v>0</v>
      </c>
      <c r="J619" s="252">
        <v>0</v>
      </c>
      <c r="K619" s="252">
        <v>95000</v>
      </c>
      <c r="L619" s="252">
        <v>600000</v>
      </c>
    </row>
    <row r="620" spans="1:12" s="39" customFormat="1" ht="34.799999999999997" customHeight="1" x14ac:dyDescent="0.3">
      <c r="A620" s="38"/>
      <c r="B620" s="240"/>
      <c r="C620" s="234" t="s">
        <v>1238</v>
      </c>
      <c r="D620" s="206" t="s">
        <v>1394</v>
      </c>
      <c r="E620" s="244" t="s">
        <v>5</v>
      </c>
      <c r="F620" s="243" t="s">
        <v>77</v>
      </c>
      <c r="G620" s="245" t="str">
        <f>VLOOKUP(C620,'[1]PDI dettagli'!$A:$J,10,0)</f>
        <v>M4b</v>
      </c>
      <c r="H620" s="252">
        <v>0</v>
      </c>
      <c r="I620" s="252">
        <v>0</v>
      </c>
      <c r="J620" s="252">
        <v>0</v>
      </c>
      <c r="K620" s="252">
        <v>98121</v>
      </c>
      <c r="L620" s="252">
        <v>400000</v>
      </c>
    </row>
    <row r="621" spans="1:12" s="39" customFormat="1" ht="34.799999999999997" customHeight="1" x14ac:dyDescent="0.3">
      <c r="A621" s="38"/>
      <c r="B621" s="240"/>
      <c r="C621" s="234" t="s">
        <v>1239</v>
      </c>
      <c r="D621" s="206" t="s">
        <v>1395</v>
      </c>
      <c r="E621" s="244" t="s">
        <v>5</v>
      </c>
      <c r="F621" s="243" t="s">
        <v>1479</v>
      </c>
      <c r="G621" s="245" t="str">
        <f>VLOOKUP(C621,'[1]PDI dettagli'!$A:$J,10,0)</f>
        <v>M4b</v>
      </c>
      <c r="H621" s="252">
        <v>0</v>
      </c>
      <c r="I621" s="252">
        <v>0</v>
      </c>
      <c r="J621" s="252">
        <v>0</v>
      </c>
      <c r="K621" s="252">
        <v>1576366</v>
      </c>
      <c r="L621" s="252">
        <v>0</v>
      </c>
    </row>
    <row r="622" spans="1:12" s="39" customFormat="1" ht="34.799999999999997" customHeight="1" x14ac:dyDescent="0.3">
      <c r="A622" s="38"/>
      <c r="B622" s="240"/>
      <c r="C622" s="234" t="s">
        <v>1240</v>
      </c>
      <c r="D622" s="206" t="s">
        <v>1396</v>
      </c>
      <c r="E622" s="244" t="s">
        <v>5</v>
      </c>
      <c r="F622" s="243" t="s">
        <v>628</v>
      </c>
      <c r="G622" s="245" t="str">
        <f>VLOOKUP(C622,'[1]PDI dettagli'!$A:$J,10,0)</f>
        <v>M4a</v>
      </c>
      <c r="H622" s="252">
        <v>0</v>
      </c>
      <c r="I622" s="252">
        <v>75000</v>
      </c>
      <c r="J622" s="252">
        <v>0</v>
      </c>
      <c r="K622" s="252">
        <v>0</v>
      </c>
      <c r="L622" s="252">
        <v>0</v>
      </c>
    </row>
    <row r="623" spans="1:12" s="39" customFormat="1" ht="34.799999999999997" customHeight="1" x14ac:dyDescent="0.3">
      <c r="A623" s="38"/>
      <c r="B623" s="240"/>
      <c r="C623" s="234" t="s">
        <v>1241</v>
      </c>
      <c r="D623" s="206" t="s">
        <v>1362</v>
      </c>
      <c r="E623" s="244" t="s">
        <v>5</v>
      </c>
      <c r="F623" s="243" t="s">
        <v>810</v>
      </c>
      <c r="G623" s="245" t="str">
        <f>VLOOKUP(C623,'[1]PDI dettagli'!$A:$J,10,0)</f>
        <v>M4a</v>
      </c>
      <c r="H623" s="252">
        <v>0</v>
      </c>
      <c r="I623" s="252">
        <v>30000</v>
      </c>
      <c r="J623" s="252">
        <v>10000</v>
      </c>
      <c r="K623" s="252">
        <v>0</v>
      </c>
      <c r="L623" s="252">
        <v>0</v>
      </c>
    </row>
    <row r="624" spans="1:12" s="39" customFormat="1" ht="34.799999999999997" customHeight="1" x14ac:dyDescent="0.3">
      <c r="A624" s="38"/>
      <c r="B624" s="240"/>
      <c r="C624" s="234" t="s">
        <v>1242</v>
      </c>
      <c r="D624" s="206" t="s">
        <v>1397</v>
      </c>
      <c r="E624" s="244" t="s">
        <v>5</v>
      </c>
      <c r="F624" s="243" t="s">
        <v>34</v>
      </c>
      <c r="G624" s="245" t="str">
        <f>VLOOKUP(C624,'[1]PDI dettagli'!$A:$J,10,0)</f>
        <v>M4a</v>
      </c>
      <c r="H624" s="252">
        <v>0</v>
      </c>
      <c r="I624" s="252">
        <v>0</v>
      </c>
      <c r="J624" s="252">
        <v>48797.120000000003</v>
      </c>
      <c r="K624" s="252">
        <v>0</v>
      </c>
      <c r="L624" s="252">
        <v>0</v>
      </c>
    </row>
    <row r="625" spans="1:12" s="39" customFormat="1" ht="34.799999999999997" customHeight="1" x14ac:dyDescent="0.3">
      <c r="A625" s="38"/>
      <c r="B625" s="240"/>
      <c r="C625" s="234" t="s">
        <v>1243</v>
      </c>
      <c r="D625" s="206" t="s">
        <v>1362</v>
      </c>
      <c r="E625" s="244" t="s">
        <v>5</v>
      </c>
      <c r="F625" s="243" t="s">
        <v>20</v>
      </c>
      <c r="G625" s="245" t="str">
        <f>VLOOKUP(C625,'[1]PDI dettagli'!$A:$J,10,0)</f>
        <v>M4a</v>
      </c>
      <c r="H625" s="252">
        <v>0</v>
      </c>
      <c r="I625" s="252">
        <v>40000</v>
      </c>
      <c r="J625" s="252">
        <v>42500</v>
      </c>
      <c r="K625" s="252">
        <v>0</v>
      </c>
      <c r="L625" s="252">
        <v>0</v>
      </c>
    </row>
    <row r="626" spans="1:12" s="39" customFormat="1" ht="34.799999999999997" customHeight="1" x14ac:dyDescent="0.3">
      <c r="A626" s="38"/>
      <c r="B626" s="240"/>
      <c r="C626" s="234" t="s">
        <v>1244</v>
      </c>
      <c r="D626" s="206" t="s">
        <v>1362</v>
      </c>
      <c r="E626" s="244" t="s">
        <v>5</v>
      </c>
      <c r="F626" s="243" t="s">
        <v>19</v>
      </c>
      <c r="G626" s="245" t="str">
        <f>VLOOKUP(C626,'[1]PDI dettagli'!$A:$J,10,0)</f>
        <v>M4a</v>
      </c>
      <c r="H626" s="252">
        <v>0</v>
      </c>
      <c r="I626" s="252">
        <v>40000</v>
      </c>
      <c r="J626" s="252">
        <v>20000</v>
      </c>
      <c r="K626" s="252">
        <v>0</v>
      </c>
      <c r="L626" s="252">
        <v>0</v>
      </c>
    </row>
    <row r="627" spans="1:12" s="39" customFormat="1" ht="34.799999999999997" customHeight="1" x14ac:dyDescent="0.3">
      <c r="A627" s="38"/>
      <c r="B627" s="240"/>
      <c r="C627" s="234" t="s">
        <v>1245</v>
      </c>
      <c r="D627" s="206" t="s">
        <v>1108</v>
      </c>
      <c r="E627" s="244" t="s">
        <v>5</v>
      </c>
      <c r="F627" s="243" t="s">
        <v>38</v>
      </c>
      <c r="G627" s="245" t="str">
        <f>VLOOKUP(C627,'[1]PDI dettagli'!$A:$J,10,0)</f>
        <v>M4b</v>
      </c>
      <c r="H627" s="252">
        <v>0</v>
      </c>
      <c r="I627" s="252">
        <v>0</v>
      </c>
      <c r="J627" s="252">
        <v>100000</v>
      </c>
      <c r="K627" s="252">
        <v>700000</v>
      </c>
      <c r="L627" s="252">
        <v>0</v>
      </c>
    </row>
    <row r="628" spans="1:12" s="39" customFormat="1" ht="34.799999999999997" customHeight="1" x14ac:dyDescent="0.3">
      <c r="A628" s="38"/>
      <c r="B628" s="240"/>
      <c r="C628" s="234" t="s">
        <v>1246</v>
      </c>
      <c r="D628" s="206" t="s">
        <v>1108</v>
      </c>
      <c r="E628" s="244" t="s">
        <v>5</v>
      </c>
      <c r="F628" s="243" t="s">
        <v>119</v>
      </c>
      <c r="G628" s="245" t="str">
        <f>VLOOKUP(C628,'[1]PDI dettagli'!$A:$J,10,0)</f>
        <v>M4b</v>
      </c>
      <c r="H628" s="252">
        <v>0</v>
      </c>
      <c r="I628" s="252">
        <v>0</v>
      </c>
      <c r="J628" s="252">
        <v>0</v>
      </c>
      <c r="K628" s="252">
        <v>52500</v>
      </c>
      <c r="L628" s="252">
        <v>260000</v>
      </c>
    </row>
    <row r="629" spans="1:12" s="39" customFormat="1" ht="34.799999999999997" customHeight="1" x14ac:dyDescent="0.3">
      <c r="A629" s="38"/>
      <c r="B629" s="240"/>
      <c r="C629" s="234" t="s">
        <v>1247</v>
      </c>
      <c r="D629" s="206" t="s">
        <v>1398</v>
      </c>
      <c r="E629" s="244" t="s">
        <v>5</v>
      </c>
      <c r="F629" s="243" t="s">
        <v>119</v>
      </c>
      <c r="G629" s="245" t="str">
        <f>VLOOKUP(C629,'[1]PDI dettagli'!$A:$J,10,0)</f>
        <v>M4b</v>
      </c>
      <c r="H629" s="252">
        <v>0</v>
      </c>
      <c r="I629" s="252">
        <v>0</v>
      </c>
      <c r="J629" s="252">
        <v>0</v>
      </c>
      <c r="K629" s="252">
        <v>0</v>
      </c>
      <c r="L629" s="252">
        <v>20000</v>
      </c>
    </row>
    <row r="630" spans="1:12" s="39" customFormat="1" ht="34.799999999999997" customHeight="1" x14ac:dyDescent="0.3">
      <c r="A630" s="38"/>
      <c r="B630" s="240"/>
      <c r="C630" s="234" t="s">
        <v>1248</v>
      </c>
      <c r="D630" s="206" t="s">
        <v>1398</v>
      </c>
      <c r="E630" s="244" t="s">
        <v>5</v>
      </c>
      <c r="F630" s="243" t="s">
        <v>119</v>
      </c>
      <c r="G630" s="245" t="str">
        <f>VLOOKUP(C630,'[1]PDI dettagli'!$A:$J,10,0)</f>
        <v>M4b</v>
      </c>
      <c r="H630" s="252">
        <v>0</v>
      </c>
      <c r="I630" s="252">
        <v>0</v>
      </c>
      <c r="J630" s="252">
        <v>0</v>
      </c>
      <c r="K630" s="252">
        <v>0</v>
      </c>
      <c r="L630" s="252">
        <v>20000</v>
      </c>
    </row>
    <row r="631" spans="1:12" s="39" customFormat="1" ht="34.799999999999997" customHeight="1" x14ac:dyDescent="0.3">
      <c r="A631" s="38"/>
      <c r="B631" s="240"/>
      <c r="C631" s="234" t="s">
        <v>1249</v>
      </c>
      <c r="D631" s="206" t="s">
        <v>1108</v>
      </c>
      <c r="E631" s="244" t="s">
        <v>5</v>
      </c>
      <c r="F631" s="243" t="s">
        <v>27</v>
      </c>
      <c r="G631" s="245" t="str">
        <f>VLOOKUP(C631,'[1]PDI dettagli'!$A:$J,10,0)</f>
        <v>M4b</v>
      </c>
      <c r="H631" s="252">
        <v>0</v>
      </c>
      <c r="I631" s="252">
        <v>0</v>
      </c>
      <c r="J631" s="252">
        <v>0</v>
      </c>
      <c r="K631" s="252">
        <v>0</v>
      </c>
      <c r="L631" s="252">
        <v>50000</v>
      </c>
    </row>
    <row r="632" spans="1:12" s="39" customFormat="1" ht="34.799999999999997" customHeight="1" x14ac:dyDescent="0.3">
      <c r="A632" s="38"/>
      <c r="B632" s="240"/>
      <c r="C632" s="234" t="s">
        <v>1250</v>
      </c>
      <c r="D632" s="206" t="s">
        <v>1399</v>
      </c>
      <c r="E632" s="244" t="s">
        <v>5</v>
      </c>
      <c r="F632" s="243" t="s">
        <v>1480</v>
      </c>
      <c r="G632" s="245" t="str">
        <f>VLOOKUP(C632,'[1]PDI dettagli'!$A:$J,10,0)</f>
        <v>M4b</v>
      </c>
      <c r="H632" s="252">
        <v>0</v>
      </c>
      <c r="I632" s="252">
        <v>0</v>
      </c>
      <c r="J632" s="252">
        <v>0</v>
      </c>
      <c r="K632" s="252">
        <v>310561.42</v>
      </c>
      <c r="L632" s="252">
        <v>498313.58</v>
      </c>
    </row>
    <row r="633" spans="1:12" s="39" customFormat="1" ht="34.799999999999997" customHeight="1" x14ac:dyDescent="0.3">
      <c r="A633" s="38"/>
      <c r="B633" s="240"/>
      <c r="C633" s="234" t="s">
        <v>1251</v>
      </c>
      <c r="D633" s="206" t="s">
        <v>1398</v>
      </c>
      <c r="E633" s="244" t="s">
        <v>5</v>
      </c>
      <c r="F633" s="243" t="s">
        <v>56</v>
      </c>
      <c r="G633" s="245" t="str">
        <f>VLOOKUP(C633,'[1]PDI dettagli'!$A:$J,10,0)</f>
        <v>M4b</v>
      </c>
      <c r="H633" s="252">
        <v>0</v>
      </c>
      <c r="I633" s="252">
        <v>0</v>
      </c>
      <c r="J633" s="252">
        <v>0</v>
      </c>
      <c r="K633" s="252">
        <v>40000</v>
      </c>
      <c r="L633" s="252">
        <v>150000</v>
      </c>
    </row>
    <row r="634" spans="1:12" s="39" customFormat="1" ht="34.799999999999997" customHeight="1" x14ac:dyDescent="0.3">
      <c r="A634" s="38"/>
      <c r="B634" s="240"/>
      <c r="C634" s="234" t="s">
        <v>1252</v>
      </c>
      <c r="D634" s="206" t="s">
        <v>1108</v>
      </c>
      <c r="E634" s="244" t="s">
        <v>5</v>
      </c>
      <c r="F634" s="243" t="s">
        <v>56</v>
      </c>
      <c r="G634" s="245" t="str">
        <f>VLOOKUP(C634,'[1]PDI dettagli'!$A:$J,10,0)</f>
        <v>M4b</v>
      </c>
      <c r="H634" s="252">
        <v>0</v>
      </c>
      <c r="I634" s="252">
        <v>0</v>
      </c>
      <c r="J634" s="252">
        <v>0</v>
      </c>
      <c r="K634" s="252">
        <v>10000</v>
      </c>
      <c r="L634" s="252">
        <v>50000</v>
      </c>
    </row>
    <row r="635" spans="1:12" s="39" customFormat="1" ht="34.799999999999997" customHeight="1" x14ac:dyDescent="0.3">
      <c r="A635" s="38"/>
      <c r="B635" s="240"/>
      <c r="C635" s="234" t="s">
        <v>1253</v>
      </c>
      <c r="D635" s="206" t="s">
        <v>1108</v>
      </c>
      <c r="E635" s="244" t="s">
        <v>5</v>
      </c>
      <c r="F635" s="243" t="s">
        <v>56</v>
      </c>
      <c r="G635" s="245" t="str">
        <f>VLOOKUP(C635,'[1]PDI dettagli'!$A:$J,10,0)</f>
        <v>M4b</v>
      </c>
      <c r="H635" s="252">
        <v>0</v>
      </c>
      <c r="I635" s="252">
        <v>0</v>
      </c>
      <c r="J635" s="252">
        <v>0</v>
      </c>
      <c r="K635" s="252">
        <v>30000</v>
      </c>
      <c r="L635" s="252">
        <v>150000</v>
      </c>
    </row>
    <row r="636" spans="1:12" s="39" customFormat="1" ht="34.799999999999997" customHeight="1" x14ac:dyDescent="0.3">
      <c r="A636" s="38"/>
      <c r="B636" s="240"/>
      <c r="C636" s="234" t="s">
        <v>1254</v>
      </c>
      <c r="D636" s="206" t="s">
        <v>1398</v>
      </c>
      <c r="E636" s="244" t="s">
        <v>5</v>
      </c>
      <c r="F636" s="243" t="s">
        <v>379</v>
      </c>
      <c r="G636" s="245" t="str">
        <f>VLOOKUP(C636,'[1]PDI dettagli'!$A:$J,10,0)</f>
        <v>M4b</v>
      </c>
      <c r="H636" s="252">
        <v>0</v>
      </c>
      <c r="I636" s="252">
        <v>0</v>
      </c>
      <c r="J636" s="252">
        <v>0</v>
      </c>
      <c r="K636" s="252">
        <v>45000</v>
      </c>
      <c r="L636" s="252">
        <v>200000</v>
      </c>
    </row>
    <row r="637" spans="1:12" s="39" customFormat="1" ht="34.799999999999997" customHeight="1" x14ac:dyDescent="0.3">
      <c r="A637" s="38"/>
      <c r="B637" s="240"/>
      <c r="C637" s="234" t="s">
        <v>1255</v>
      </c>
      <c r="D637" s="206" t="s">
        <v>1400</v>
      </c>
      <c r="E637" s="244" t="s">
        <v>5</v>
      </c>
      <c r="F637" s="243" t="s">
        <v>1478</v>
      </c>
      <c r="G637" s="245" t="str">
        <f>VLOOKUP(C637,'[1]PDI dettagli'!$A:$J,10,0)</f>
        <v>M4b</v>
      </c>
      <c r="H637" s="252">
        <v>0</v>
      </c>
      <c r="I637" s="252">
        <v>0</v>
      </c>
      <c r="J637" s="252">
        <v>0</v>
      </c>
      <c r="K637" s="252">
        <v>0</v>
      </c>
      <c r="L637" s="252">
        <v>50000</v>
      </c>
    </row>
    <row r="638" spans="1:12" s="39" customFormat="1" ht="34.799999999999997" customHeight="1" x14ac:dyDescent="0.3">
      <c r="A638" s="38"/>
      <c r="B638" s="240"/>
      <c r="C638" s="234" t="s">
        <v>1256</v>
      </c>
      <c r="D638" s="206" t="s">
        <v>1108</v>
      </c>
      <c r="E638" s="244" t="s">
        <v>5</v>
      </c>
      <c r="F638" s="243" t="s">
        <v>16</v>
      </c>
      <c r="G638" s="245" t="str">
        <f>VLOOKUP(C638,'[1]PDI dettagli'!$A:$J,10,0)</f>
        <v>M4b</v>
      </c>
      <c r="H638" s="252">
        <v>0</v>
      </c>
      <c r="I638" s="252">
        <v>0</v>
      </c>
      <c r="J638" s="252">
        <v>0</v>
      </c>
      <c r="K638" s="252">
        <v>40000</v>
      </c>
      <c r="L638" s="252">
        <v>175000</v>
      </c>
    </row>
    <row r="639" spans="1:12" s="39" customFormat="1" ht="34.799999999999997" customHeight="1" x14ac:dyDescent="0.3">
      <c r="A639" s="38"/>
      <c r="B639" s="240"/>
      <c r="C639" s="234" t="s">
        <v>1257</v>
      </c>
      <c r="D639" s="206" t="s">
        <v>1108</v>
      </c>
      <c r="E639" s="244" t="s">
        <v>5</v>
      </c>
      <c r="F639" s="243" t="s">
        <v>16</v>
      </c>
      <c r="G639" s="245" t="str">
        <f>VLOOKUP(C639,'[1]PDI dettagli'!$A:$J,10,0)</f>
        <v>M4b</v>
      </c>
      <c r="H639" s="252">
        <v>0</v>
      </c>
      <c r="I639" s="252">
        <v>0</v>
      </c>
      <c r="J639" s="252">
        <v>0</v>
      </c>
      <c r="K639" s="252">
        <v>40000</v>
      </c>
      <c r="L639" s="252">
        <v>175000</v>
      </c>
    </row>
    <row r="640" spans="1:12" s="39" customFormat="1" ht="34.799999999999997" customHeight="1" x14ac:dyDescent="0.3">
      <c r="A640" s="38"/>
      <c r="B640" s="240"/>
      <c r="C640" s="234" t="s">
        <v>1258</v>
      </c>
      <c r="D640" s="206" t="s">
        <v>1401</v>
      </c>
      <c r="E640" s="244" t="s">
        <v>5</v>
      </c>
      <c r="F640" s="243" t="s">
        <v>1471</v>
      </c>
      <c r="G640" s="245" t="str">
        <f>VLOOKUP(C640,'[1]PDI dettagli'!$A:$J,10,0)</f>
        <v>M4b</v>
      </c>
      <c r="H640" s="252">
        <v>0</v>
      </c>
      <c r="I640" s="252">
        <v>0</v>
      </c>
      <c r="J640" s="252">
        <v>0</v>
      </c>
      <c r="K640" s="252">
        <v>430329.08999999997</v>
      </c>
      <c r="L640" s="252">
        <v>218420.91</v>
      </c>
    </row>
    <row r="641" spans="1:12" s="39" customFormat="1" ht="34.799999999999997" customHeight="1" x14ac:dyDescent="0.3">
      <c r="A641" s="38"/>
      <c r="B641" s="240"/>
      <c r="C641" s="234" t="s">
        <v>1259</v>
      </c>
      <c r="D641" s="206" t="s">
        <v>1402</v>
      </c>
      <c r="E641" s="244" t="s">
        <v>5</v>
      </c>
      <c r="F641" s="243" t="s">
        <v>1472</v>
      </c>
      <c r="G641" s="245" t="str">
        <f>VLOOKUP(C641,'[1]PDI dettagli'!$A:$J,10,0)</f>
        <v>M4b</v>
      </c>
      <c r="H641" s="252">
        <v>0</v>
      </c>
      <c r="I641" s="252">
        <v>0</v>
      </c>
      <c r="J641" s="252">
        <v>0</v>
      </c>
      <c r="K641" s="252">
        <v>0</v>
      </c>
      <c r="L641" s="252">
        <v>50000</v>
      </c>
    </row>
    <row r="642" spans="1:12" s="39" customFormat="1" ht="34.799999999999997" customHeight="1" x14ac:dyDescent="0.3">
      <c r="A642" s="38"/>
      <c r="B642" s="240"/>
      <c r="C642" s="234" t="s">
        <v>1260</v>
      </c>
      <c r="D642" s="206" t="s">
        <v>1108</v>
      </c>
      <c r="E642" s="244" t="s">
        <v>5</v>
      </c>
      <c r="F642" s="243" t="s">
        <v>106</v>
      </c>
      <c r="G642" s="245" t="str">
        <f>VLOOKUP(C642,'[1]PDI dettagli'!$A:$J,10,0)</f>
        <v>M4b</v>
      </c>
      <c r="H642" s="252">
        <v>0</v>
      </c>
      <c r="I642" s="252">
        <v>0</v>
      </c>
      <c r="J642" s="252">
        <v>0</v>
      </c>
      <c r="K642" s="252">
        <v>100000</v>
      </c>
      <c r="L642" s="252">
        <v>250000</v>
      </c>
    </row>
    <row r="643" spans="1:12" s="39" customFormat="1" ht="34.799999999999997" customHeight="1" x14ac:dyDescent="0.3">
      <c r="A643" s="38"/>
      <c r="B643" s="240"/>
      <c r="C643" s="234" t="s">
        <v>1261</v>
      </c>
      <c r="D643" s="206" t="s">
        <v>1108</v>
      </c>
      <c r="E643" s="244" t="s">
        <v>5</v>
      </c>
      <c r="F643" s="243" t="s">
        <v>45</v>
      </c>
      <c r="G643" s="245" t="str">
        <f>VLOOKUP(C643,'[1]PDI dettagli'!$A:$J,10,0)</f>
        <v>M4b</v>
      </c>
      <c r="H643" s="252">
        <v>0</v>
      </c>
      <c r="I643" s="252">
        <v>0</v>
      </c>
      <c r="J643" s="252">
        <v>0</v>
      </c>
      <c r="K643" s="252">
        <v>0</v>
      </c>
      <c r="L643" s="252">
        <v>10000</v>
      </c>
    </row>
    <row r="644" spans="1:12" s="39" customFormat="1" ht="34.799999999999997" customHeight="1" x14ac:dyDescent="0.3">
      <c r="A644" s="38"/>
      <c r="B644" s="240"/>
      <c r="C644" s="234" t="s">
        <v>1262</v>
      </c>
      <c r="D644" s="206" t="s">
        <v>1108</v>
      </c>
      <c r="E644" s="244" t="s">
        <v>5</v>
      </c>
      <c r="F644" s="243" t="s">
        <v>46</v>
      </c>
      <c r="G644" s="245" t="str">
        <f>VLOOKUP(C644,'[1]PDI dettagli'!$A:$J,10,0)</f>
        <v>M4b</v>
      </c>
      <c r="H644" s="252">
        <v>0</v>
      </c>
      <c r="I644" s="252">
        <v>0</v>
      </c>
      <c r="J644" s="252">
        <v>0</v>
      </c>
      <c r="K644" s="252">
        <v>0</v>
      </c>
      <c r="L644" s="252">
        <v>10000</v>
      </c>
    </row>
    <row r="645" spans="1:12" s="39" customFormat="1" ht="34.799999999999997" customHeight="1" x14ac:dyDescent="0.3">
      <c r="A645" s="38"/>
      <c r="B645" s="240"/>
      <c r="C645" s="234" t="s">
        <v>1263</v>
      </c>
      <c r="D645" s="206" t="s">
        <v>1108</v>
      </c>
      <c r="E645" s="244" t="s">
        <v>5</v>
      </c>
      <c r="F645" s="243" t="s">
        <v>97</v>
      </c>
      <c r="G645" s="245" t="str">
        <f>VLOOKUP(C645,'[1]PDI dettagli'!$A:$J,10,0)</f>
        <v>M4b</v>
      </c>
      <c r="H645" s="252">
        <v>0</v>
      </c>
      <c r="I645" s="252">
        <v>0</v>
      </c>
      <c r="J645" s="252">
        <v>0</v>
      </c>
      <c r="K645" s="252">
        <v>0</v>
      </c>
      <c r="L645" s="252">
        <v>10000</v>
      </c>
    </row>
    <row r="646" spans="1:12" s="39" customFormat="1" ht="34.799999999999997" customHeight="1" x14ac:dyDescent="0.3">
      <c r="A646" s="38"/>
      <c r="B646" s="240"/>
      <c r="C646" s="234" t="s">
        <v>1264</v>
      </c>
      <c r="D646" s="206" t="s">
        <v>1108</v>
      </c>
      <c r="E646" s="244" t="s">
        <v>5</v>
      </c>
      <c r="F646" s="243" t="s">
        <v>97</v>
      </c>
      <c r="G646" s="245" t="str">
        <f>VLOOKUP(C646,'[1]PDI dettagli'!$A:$J,10,0)</f>
        <v>M4b</v>
      </c>
      <c r="H646" s="252">
        <v>0</v>
      </c>
      <c r="I646" s="252">
        <v>0</v>
      </c>
      <c r="J646" s="252">
        <v>0</v>
      </c>
      <c r="K646" s="252">
        <v>92851</v>
      </c>
      <c r="L646" s="252">
        <v>150000</v>
      </c>
    </row>
    <row r="647" spans="1:12" s="39" customFormat="1" ht="34.799999999999997" customHeight="1" x14ac:dyDescent="0.3">
      <c r="A647" s="38"/>
      <c r="B647" s="240"/>
      <c r="C647" s="234" t="s">
        <v>1265</v>
      </c>
      <c r="D647" s="206" t="s">
        <v>1108</v>
      </c>
      <c r="E647" s="244" t="s">
        <v>5</v>
      </c>
      <c r="F647" s="243" t="s">
        <v>97</v>
      </c>
      <c r="G647" s="245" t="str">
        <f>VLOOKUP(C647,'[1]PDI dettagli'!$A:$J,10,0)</f>
        <v>M4b</v>
      </c>
      <c r="H647" s="252">
        <v>0</v>
      </c>
      <c r="I647" s="252">
        <v>0</v>
      </c>
      <c r="J647" s="252">
        <v>0</v>
      </c>
      <c r="K647" s="252">
        <v>0</v>
      </c>
      <c r="L647" s="252">
        <v>11022</v>
      </c>
    </row>
    <row r="648" spans="1:12" s="39" customFormat="1" ht="34.799999999999997" customHeight="1" x14ac:dyDescent="0.3">
      <c r="A648" s="38"/>
      <c r="B648" s="240"/>
      <c r="C648" s="234" t="s">
        <v>1266</v>
      </c>
      <c r="D648" s="206" t="s">
        <v>1108</v>
      </c>
      <c r="E648" s="244" t="s">
        <v>5</v>
      </c>
      <c r="F648" s="243" t="s">
        <v>45</v>
      </c>
      <c r="G648" s="245" t="str">
        <f>VLOOKUP(C648,'[1]PDI dettagli'!$A:$J,10,0)</f>
        <v>M4b</v>
      </c>
      <c r="H648" s="252">
        <v>0</v>
      </c>
      <c r="I648" s="252">
        <v>0</v>
      </c>
      <c r="J648" s="252">
        <v>0</v>
      </c>
      <c r="K648" s="252">
        <v>80000</v>
      </c>
      <c r="L648" s="252">
        <v>140000</v>
      </c>
    </row>
    <row r="649" spans="1:12" s="39" customFormat="1" ht="34.799999999999997" customHeight="1" x14ac:dyDescent="0.3">
      <c r="A649" s="38"/>
      <c r="B649" s="240"/>
      <c r="C649" s="234" t="s">
        <v>1267</v>
      </c>
      <c r="D649" s="206" t="s">
        <v>1403</v>
      </c>
      <c r="E649" s="244" t="s">
        <v>5</v>
      </c>
      <c r="F649" s="243" t="s">
        <v>1481</v>
      </c>
      <c r="G649" s="245" t="str">
        <f>VLOOKUP(C649,'[1]PDI dettagli'!$A:$J,10,0)</f>
        <v>M4b</v>
      </c>
      <c r="H649" s="252">
        <v>0</v>
      </c>
      <c r="I649" s="252">
        <v>0</v>
      </c>
      <c r="J649" s="252">
        <v>0</v>
      </c>
      <c r="K649" s="252">
        <v>0</v>
      </c>
      <c r="L649" s="252">
        <v>50000</v>
      </c>
    </row>
    <row r="650" spans="1:12" s="39" customFormat="1" ht="34.799999999999997" customHeight="1" x14ac:dyDescent="0.3">
      <c r="A650" s="38"/>
      <c r="B650" s="240"/>
      <c r="C650" s="234" t="s">
        <v>1268</v>
      </c>
      <c r="D650" s="206" t="s">
        <v>1108</v>
      </c>
      <c r="E650" s="244" t="s">
        <v>5</v>
      </c>
      <c r="F650" s="243" t="s">
        <v>62</v>
      </c>
      <c r="G650" s="245" t="str">
        <f>VLOOKUP(C650,'[1]PDI dettagli'!$A:$J,10,0)</f>
        <v>M4b</v>
      </c>
      <c r="H650" s="252">
        <v>0</v>
      </c>
      <c r="I650" s="252">
        <v>0</v>
      </c>
      <c r="J650" s="252">
        <v>0</v>
      </c>
      <c r="K650" s="252">
        <v>546505</v>
      </c>
      <c r="L650" s="252">
        <v>850577</v>
      </c>
    </row>
    <row r="651" spans="1:12" s="39" customFormat="1" ht="34.799999999999997" customHeight="1" x14ac:dyDescent="0.3">
      <c r="A651" s="38"/>
      <c r="B651" s="240"/>
      <c r="C651" s="234" t="s">
        <v>1269</v>
      </c>
      <c r="D651" s="206" t="s">
        <v>1108</v>
      </c>
      <c r="E651" s="244" t="s">
        <v>5</v>
      </c>
      <c r="F651" s="243" t="s">
        <v>44</v>
      </c>
      <c r="G651" s="245" t="str">
        <f>VLOOKUP(C651,'[1]PDI dettagli'!$A:$J,10,0)</f>
        <v>M4b</v>
      </c>
      <c r="H651" s="252">
        <v>0</v>
      </c>
      <c r="I651" s="252">
        <v>0</v>
      </c>
      <c r="J651" s="252">
        <v>0</v>
      </c>
      <c r="K651" s="252">
        <v>50000</v>
      </c>
      <c r="L651" s="252">
        <v>20000</v>
      </c>
    </row>
    <row r="652" spans="1:12" s="39" customFormat="1" ht="34.799999999999997" customHeight="1" x14ac:dyDescent="0.3">
      <c r="A652" s="38"/>
      <c r="B652" s="240"/>
      <c r="C652" s="234" t="s">
        <v>1270</v>
      </c>
      <c r="D652" s="206" t="s">
        <v>1108</v>
      </c>
      <c r="E652" s="244" t="s">
        <v>5</v>
      </c>
      <c r="F652" s="243" t="s">
        <v>44</v>
      </c>
      <c r="G652" s="245" t="str">
        <f>VLOOKUP(C652,'[1]PDI dettagli'!$A:$J,10,0)</f>
        <v>M4b</v>
      </c>
      <c r="H652" s="252">
        <v>0</v>
      </c>
      <c r="I652" s="252">
        <v>0</v>
      </c>
      <c r="J652" s="252">
        <v>0</v>
      </c>
      <c r="K652" s="252">
        <v>0</v>
      </c>
      <c r="L652" s="252">
        <v>10000</v>
      </c>
    </row>
    <row r="653" spans="1:12" s="39" customFormat="1" ht="34.799999999999997" customHeight="1" x14ac:dyDescent="0.3">
      <c r="A653" s="38"/>
      <c r="B653" s="240"/>
      <c r="C653" s="234" t="s">
        <v>1271</v>
      </c>
      <c r="D653" s="206" t="s">
        <v>1108</v>
      </c>
      <c r="E653" s="244" t="s">
        <v>5</v>
      </c>
      <c r="F653" s="243" t="s">
        <v>23</v>
      </c>
      <c r="G653" s="245" t="str">
        <f>VLOOKUP(C653,'[1]PDI dettagli'!$A:$J,10,0)</f>
        <v>M4b</v>
      </c>
      <c r="H653" s="252">
        <v>0</v>
      </c>
      <c r="I653" s="252">
        <v>0</v>
      </c>
      <c r="J653" s="252">
        <v>0</v>
      </c>
      <c r="K653" s="252">
        <v>0</v>
      </c>
      <c r="L653" s="252">
        <v>10000</v>
      </c>
    </row>
    <row r="654" spans="1:12" s="39" customFormat="1" ht="34.799999999999997" customHeight="1" x14ac:dyDescent="0.3">
      <c r="A654" s="38"/>
      <c r="B654" s="240"/>
      <c r="C654" s="234" t="s">
        <v>1272</v>
      </c>
      <c r="D654" s="206" t="s">
        <v>1108</v>
      </c>
      <c r="E654" s="244" t="s">
        <v>5</v>
      </c>
      <c r="F654" s="243" t="s">
        <v>22</v>
      </c>
      <c r="G654" s="245" t="str">
        <f>VLOOKUP(C654,'[1]PDI dettagli'!$A:$J,10,0)</f>
        <v>M4b</v>
      </c>
      <c r="H654" s="252">
        <v>0</v>
      </c>
      <c r="I654" s="252">
        <v>0</v>
      </c>
      <c r="J654" s="252">
        <v>0</v>
      </c>
      <c r="K654" s="252">
        <v>140000</v>
      </c>
      <c r="L654" s="252">
        <v>100000</v>
      </c>
    </row>
    <row r="655" spans="1:12" s="39" customFormat="1" ht="34.799999999999997" customHeight="1" x14ac:dyDescent="0.3">
      <c r="A655" s="38"/>
      <c r="B655" s="240"/>
      <c r="C655" s="234" t="s">
        <v>1273</v>
      </c>
      <c r="D655" s="206" t="s">
        <v>1108</v>
      </c>
      <c r="E655" s="244" t="s">
        <v>5</v>
      </c>
      <c r="F655" s="243" t="s">
        <v>22</v>
      </c>
      <c r="G655" s="245" t="str">
        <f>VLOOKUP(C655,'[1]PDI dettagli'!$A:$J,10,0)</f>
        <v>M4b</v>
      </c>
      <c r="H655" s="252">
        <v>0</v>
      </c>
      <c r="I655" s="252">
        <v>0</v>
      </c>
      <c r="J655" s="252">
        <v>0</v>
      </c>
      <c r="K655" s="252">
        <v>0</v>
      </c>
      <c r="L655" s="252">
        <v>10000</v>
      </c>
    </row>
    <row r="656" spans="1:12" s="39" customFormat="1" ht="34.799999999999997" customHeight="1" x14ac:dyDescent="0.3">
      <c r="A656" s="38"/>
      <c r="B656" s="240"/>
      <c r="C656" s="234" t="s">
        <v>1274</v>
      </c>
      <c r="D656" s="206" t="s">
        <v>1108</v>
      </c>
      <c r="E656" s="244" t="s">
        <v>5</v>
      </c>
      <c r="F656" s="243" t="s">
        <v>9</v>
      </c>
      <c r="G656" s="245" t="str">
        <f>VLOOKUP(C656,'[1]PDI dettagli'!$A:$J,10,0)</f>
        <v>M4b</v>
      </c>
      <c r="H656" s="252">
        <v>0</v>
      </c>
      <c r="I656" s="252">
        <v>0</v>
      </c>
      <c r="J656" s="252">
        <v>0</v>
      </c>
      <c r="K656" s="252">
        <v>0</v>
      </c>
      <c r="L656" s="252">
        <v>10000</v>
      </c>
    </row>
    <row r="657" spans="1:12" s="39" customFormat="1" ht="34.799999999999997" customHeight="1" x14ac:dyDescent="0.3">
      <c r="A657" s="38"/>
      <c r="B657" s="240"/>
      <c r="C657" s="234" t="s">
        <v>1275</v>
      </c>
      <c r="D657" s="206" t="s">
        <v>1108</v>
      </c>
      <c r="E657" s="244" t="s">
        <v>5</v>
      </c>
      <c r="F657" s="243" t="s">
        <v>35</v>
      </c>
      <c r="G657" s="245" t="str">
        <f>VLOOKUP(C657,'[1]PDI dettagli'!$A:$J,10,0)</f>
        <v>M4b</v>
      </c>
      <c r="H657" s="252">
        <v>0</v>
      </c>
      <c r="I657" s="252">
        <v>0</v>
      </c>
      <c r="J657" s="252">
        <v>0</v>
      </c>
      <c r="K657" s="252">
        <v>340000</v>
      </c>
      <c r="L657" s="252">
        <v>300000</v>
      </c>
    </row>
    <row r="658" spans="1:12" s="39" customFormat="1" ht="34.799999999999997" customHeight="1" x14ac:dyDescent="0.3">
      <c r="A658" s="38"/>
      <c r="B658" s="240"/>
      <c r="C658" s="234" t="s">
        <v>1276</v>
      </c>
      <c r="D658" s="206" t="s">
        <v>1108</v>
      </c>
      <c r="E658" s="244" t="s">
        <v>5</v>
      </c>
      <c r="F658" s="243" t="s">
        <v>35</v>
      </c>
      <c r="G658" s="245" t="str">
        <f>VLOOKUP(C658,'[1]PDI dettagli'!$A:$J,10,0)</f>
        <v>M4b</v>
      </c>
      <c r="H658" s="252">
        <v>0</v>
      </c>
      <c r="I658" s="252">
        <v>0</v>
      </c>
      <c r="J658" s="252">
        <v>0</v>
      </c>
      <c r="K658" s="252">
        <v>110000</v>
      </c>
      <c r="L658" s="252">
        <v>150000</v>
      </c>
    </row>
    <row r="659" spans="1:12" s="39" customFormat="1" ht="34.799999999999997" customHeight="1" x14ac:dyDescent="0.3">
      <c r="A659" s="38"/>
      <c r="B659" s="240"/>
      <c r="C659" s="234" t="s">
        <v>1277</v>
      </c>
      <c r="D659" s="206" t="s">
        <v>1108</v>
      </c>
      <c r="E659" s="244" t="s">
        <v>5</v>
      </c>
      <c r="F659" s="243" t="s">
        <v>30</v>
      </c>
      <c r="G659" s="245" t="str">
        <f>VLOOKUP(C659,'[1]PDI dettagli'!$A:$J,10,0)</f>
        <v>M4b</v>
      </c>
      <c r="H659" s="252">
        <v>0</v>
      </c>
      <c r="I659" s="252">
        <v>0</v>
      </c>
      <c r="J659" s="252">
        <v>0</v>
      </c>
      <c r="K659" s="252">
        <v>361063</v>
      </c>
      <c r="L659" s="252">
        <v>500000</v>
      </c>
    </row>
    <row r="660" spans="1:12" s="39" customFormat="1" ht="34.799999999999997" customHeight="1" x14ac:dyDescent="0.3">
      <c r="A660" s="38"/>
      <c r="B660" s="240"/>
      <c r="C660" s="234" t="s">
        <v>1278</v>
      </c>
      <c r="D660" s="206" t="s">
        <v>1108</v>
      </c>
      <c r="E660" s="244" t="s">
        <v>5</v>
      </c>
      <c r="F660" s="243" t="s">
        <v>10</v>
      </c>
      <c r="G660" s="245" t="str">
        <f>VLOOKUP(C660,'[1]PDI dettagli'!$A:$J,10,0)</f>
        <v>M4b</v>
      </c>
      <c r="H660" s="252">
        <v>0</v>
      </c>
      <c r="I660" s="252">
        <v>0</v>
      </c>
      <c r="J660" s="252">
        <v>0</v>
      </c>
      <c r="K660" s="252">
        <v>170000</v>
      </c>
      <c r="L660" s="252">
        <v>400000</v>
      </c>
    </row>
    <row r="661" spans="1:12" s="39" customFormat="1" ht="34.799999999999997" customHeight="1" x14ac:dyDescent="0.3">
      <c r="A661" s="38"/>
      <c r="B661" s="240"/>
      <c r="C661" s="234" t="s">
        <v>1279</v>
      </c>
      <c r="D661" s="206" t="s">
        <v>1108</v>
      </c>
      <c r="E661" s="244" t="s">
        <v>5</v>
      </c>
      <c r="F661" s="243" t="s">
        <v>974</v>
      </c>
      <c r="G661" s="245" t="str">
        <f>VLOOKUP(C661,'[1]PDI dettagli'!$A:$J,10,0)</f>
        <v>M4b</v>
      </c>
      <c r="H661" s="252">
        <v>0</v>
      </c>
      <c r="I661" s="252">
        <v>0</v>
      </c>
      <c r="J661" s="252">
        <v>0</v>
      </c>
      <c r="K661" s="252">
        <v>160000</v>
      </c>
      <c r="L661" s="252">
        <v>300000</v>
      </c>
    </row>
    <row r="662" spans="1:12" s="39" customFormat="1" ht="34.799999999999997" customHeight="1" x14ac:dyDescent="0.3">
      <c r="A662" s="38"/>
      <c r="B662" s="240"/>
      <c r="C662" s="234" t="s">
        <v>1280</v>
      </c>
      <c r="D662" s="206" t="s">
        <v>1397</v>
      </c>
      <c r="E662" s="244" t="s">
        <v>5</v>
      </c>
      <c r="F662" s="243" t="s">
        <v>29</v>
      </c>
      <c r="G662" s="245" t="str">
        <f>VLOOKUP(C662,'[1]PDI dettagli'!$A:$J,10,0)</f>
        <v>M4a</v>
      </c>
      <c r="H662" s="252">
        <v>0</v>
      </c>
      <c r="I662" s="252">
        <v>0</v>
      </c>
      <c r="J662" s="252">
        <v>70750</v>
      </c>
      <c r="K662" s="252">
        <v>20000</v>
      </c>
      <c r="L662" s="252">
        <v>0</v>
      </c>
    </row>
    <row r="663" spans="1:12" s="39" customFormat="1" ht="34.799999999999997" customHeight="1" x14ac:dyDescent="0.3">
      <c r="A663" s="38"/>
      <c r="B663" s="240"/>
      <c r="C663" s="234" t="s">
        <v>1281</v>
      </c>
      <c r="D663" s="206" t="s">
        <v>1397</v>
      </c>
      <c r="E663" s="244" t="s">
        <v>5</v>
      </c>
      <c r="F663" s="243" t="s">
        <v>1482</v>
      </c>
      <c r="G663" s="245" t="str">
        <f>VLOOKUP(C663,'[1]PDI dettagli'!$A:$J,10,0)</f>
        <v>M4a</v>
      </c>
      <c r="H663" s="252">
        <v>0</v>
      </c>
      <c r="I663" s="252">
        <v>100000</v>
      </c>
      <c r="J663" s="252">
        <v>50000</v>
      </c>
      <c r="K663" s="252">
        <v>0</v>
      </c>
      <c r="L663" s="252">
        <v>0</v>
      </c>
    </row>
    <row r="664" spans="1:12" s="39" customFormat="1" ht="34.799999999999997" customHeight="1" x14ac:dyDescent="0.3">
      <c r="A664" s="38"/>
      <c r="B664" s="240"/>
      <c r="C664" s="234" t="s">
        <v>1282</v>
      </c>
      <c r="D664" s="206" t="s">
        <v>1397</v>
      </c>
      <c r="E664" s="244" t="s">
        <v>5</v>
      </c>
      <c r="F664" s="243" t="s">
        <v>1469</v>
      </c>
      <c r="G664" s="245" t="str">
        <f>VLOOKUP(C664,'[1]PDI dettagli'!$A:$J,10,0)</f>
        <v>M4a</v>
      </c>
      <c r="H664" s="252">
        <v>0</v>
      </c>
      <c r="I664" s="252">
        <v>130000</v>
      </c>
      <c r="J664" s="252">
        <v>60000</v>
      </c>
      <c r="K664" s="252">
        <v>0</v>
      </c>
      <c r="L664" s="252">
        <v>0</v>
      </c>
    </row>
    <row r="665" spans="1:12" s="39" customFormat="1" ht="34.799999999999997" customHeight="1" x14ac:dyDescent="0.3">
      <c r="A665" s="38"/>
      <c r="B665" s="240"/>
      <c r="C665" s="234" t="s">
        <v>1283</v>
      </c>
      <c r="D665" s="206" t="s">
        <v>1404</v>
      </c>
      <c r="E665" s="244" t="s">
        <v>5</v>
      </c>
      <c r="F665" s="243" t="s">
        <v>25</v>
      </c>
      <c r="G665" s="245" t="str">
        <f>VLOOKUP(C665,'[1]PDI dettagli'!$A:$J,10,0)</f>
        <v>M4a</v>
      </c>
      <c r="H665" s="252">
        <v>0</v>
      </c>
      <c r="I665" s="252">
        <v>0</v>
      </c>
      <c r="J665" s="252">
        <v>70000</v>
      </c>
      <c r="K665" s="252">
        <v>73250</v>
      </c>
      <c r="L665" s="252">
        <v>100000</v>
      </c>
    </row>
    <row r="666" spans="1:12" s="39" customFormat="1" ht="34.799999999999997" customHeight="1" x14ac:dyDescent="0.3">
      <c r="A666" s="38"/>
      <c r="B666" s="240"/>
      <c r="C666" s="234" t="s">
        <v>1284</v>
      </c>
      <c r="D666" s="206" t="s">
        <v>1405</v>
      </c>
      <c r="E666" s="244" t="s">
        <v>5</v>
      </c>
      <c r="F666" s="243" t="s">
        <v>1483</v>
      </c>
      <c r="G666" s="245" t="str">
        <f>VLOOKUP(C666,'[1]PDI dettagli'!$A:$J,10,0)</f>
        <v>M4b</v>
      </c>
      <c r="H666" s="252">
        <v>0</v>
      </c>
      <c r="I666" s="252">
        <v>0</v>
      </c>
      <c r="J666" s="252">
        <v>0</v>
      </c>
      <c r="K666" s="252">
        <v>30000</v>
      </c>
      <c r="L666" s="252">
        <v>150000</v>
      </c>
    </row>
    <row r="667" spans="1:12" s="39" customFormat="1" ht="34.799999999999997" customHeight="1" x14ac:dyDescent="0.3">
      <c r="A667" s="38"/>
      <c r="B667" s="240"/>
      <c r="C667" s="234" t="s">
        <v>1285</v>
      </c>
      <c r="D667" s="206" t="s">
        <v>1406</v>
      </c>
      <c r="E667" s="244" t="s">
        <v>5</v>
      </c>
      <c r="F667" s="243" t="s">
        <v>1465</v>
      </c>
      <c r="G667" s="245" t="str">
        <f>VLOOKUP(C667,'[1]PDI dettagli'!$A:$J,10,0)</f>
        <v>M4b</v>
      </c>
      <c r="H667" s="252">
        <v>0</v>
      </c>
      <c r="I667" s="252">
        <v>0</v>
      </c>
      <c r="J667" s="252">
        <v>0</v>
      </c>
      <c r="K667" s="252">
        <v>30000</v>
      </c>
      <c r="L667" s="252">
        <v>170000</v>
      </c>
    </row>
    <row r="668" spans="1:12" s="39" customFormat="1" ht="34.799999999999997" customHeight="1" x14ac:dyDescent="0.3">
      <c r="A668" s="38"/>
      <c r="B668" s="240"/>
      <c r="C668" s="234" t="s">
        <v>1286</v>
      </c>
      <c r="D668" s="206" t="s">
        <v>1407</v>
      </c>
      <c r="E668" s="244" t="s">
        <v>5</v>
      </c>
      <c r="F668" s="243" t="s">
        <v>28</v>
      </c>
      <c r="G668" s="245" t="str">
        <f>VLOOKUP(C668,'[1]PDI dettagli'!$A:$J,10,0)</f>
        <v>M4b</v>
      </c>
      <c r="H668" s="252">
        <v>0</v>
      </c>
      <c r="I668" s="252">
        <v>0</v>
      </c>
      <c r="J668" s="252">
        <v>0</v>
      </c>
      <c r="K668" s="252">
        <v>0</v>
      </c>
      <c r="L668" s="252">
        <v>50000</v>
      </c>
    </row>
    <row r="669" spans="1:12" s="39" customFormat="1" ht="34.799999999999997" customHeight="1" x14ac:dyDescent="0.3">
      <c r="A669" s="38"/>
      <c r="B669" s="240"/>
      <c r="C669" s="234" t="s">
        <v>1287</v>
      </c>
      <c r="D669" s="206" t="s">
        <v>1406</v>
      </c>
      <c r="E669" s="244" t="s">
        <v>5</v>
      </c>
      <c r="F669" s="243" t="s">
        <v>1484</v>
      </c>
      <c r="G669" s="245" t="str">
        <f>VLOOKUP(C669,'[1]PDI dettagli'!$A:$J,10,0)</f>
        <v>M4b</v>
      </c>
      <c r="H669" s="252">
        <v>0</v>
      </c>
      <c r="I669" s="252">
        <v>0</v>
      </c>
      <c r="J669" s="252">
        <v>0</v>
      </c>
      <c r="K669" s="252">
        <v>30000</v>
      </c>
      <c r="L669" s="252">
        <v>100000</v>
      </c>
    </row>
    <row r="670" spans="1:12" s="39" customFormat="1" ht="34.799999999999997" customHeight="1" x14ac:dyDescent="0.3">
      <c r="A670" s="38"/>
      <c r="B670" s="240"/>
      <c r="C670" s="234" t="s">
        <v>1288</v>
      </c>
      <c r="D670" s="206" t="s">
        <v>1408</v>
      </c>
      <c r="E670" s="244" t="s">
        <v>5</v>
      </c>
      <c r="F670" s="243" t="s">
        <v>1485</v>
      </c>
      <c r="G670" s="245" t="str">
        <f>VLOOKUP(C670,'[1]PDI dettagli'!$A:$J,10,0)</f>
        <v>M4b</v>
      </c>
      <c r="H670" s="252">
        <v>0</v>
      </c>
      <c r="I670" s="252">
        <v>0</v>
      </c>
      <c r="J670" s="252">
        <v>0</v>
      </c>
      <c r="K670" s="252">
        <v>30000</v>
      </c>
      <c r="L670" s="252">
        <v>150000</v>
      </c>
    </row>
    <row r="671" spans="1:12" s="39" customFormat="1" ht="34.799999999999997" customHeight="1" x14ac:dyDescent="0.3">
      <c r="A671" s="38"/>
      <c r="B671" s="240"/>
      <c r="C671" s="234" t="s">
        <v>1289</v>
      </c>
      <c r="D671" s="206" t="s">
        <v>1409</v>
      </c>
      <c r="E671" s="244" t="s">
        <v>5</v>
      </c>
      <c r="F671" s="243" t="s">
        <v>1486</v>
      </c>
      <c r="G671" s="245" t="str">
        <f>VLOOKUP(C671,'[1]PDI dettagli'!$A:$J,10,0)</f>
        <v>M4b</v>
      </c>
      <c r="H671" s="252">
        <v>0</v>
      </c>
      <c r="I671" s="252">
        <v>0</v>
      </c>
      <c r="J671" s="252">
        <v>0</v>
      </c>
      <c r="K671" s="252">
        <v>30000</v>
      </c>
      <c r="L671" s="252">
        <v>150000</v>
      </c>
    </row>
    <row r="672" spans="1:12" s="39" customFormat="1" ht="34.799999999999997" customHeight="1" x14ac:dyDescent="0.3">
      <c r="A672" s="38"/>
      <c r="B672" s="240"/>
      <c r="C672" s="234" t="s">
        <v>1290</v>
      </c>
      <c r="D672" s="206" t="s">
        <v>1410</v>
      </c>
      <c r="E672" s="244" t="s">
        <v>5</v>
      </c>
      <c r="F672" s="243" t="s">
        <v>1466</v>
      </c>
      <c r="G672" s="245" t="str">
        <f>VLOOKUP(C672,'[1]PDI dettagli'!$A:$J,10,0)</f>
        <v>M4b</v>
      </c>
      <c r="H672" s="252">
        <v>0</v>
      </c>
      <c r="I672" s="252">
        <v>0</v>
      </c>
      <c r="J672" s="252">
        <v>0</v>
      </c>
      <c r="K672" s="252">
        <v>30000</v>
      </c>
      <c r="L672" s="252">
        <v>150000</v>
      </c>
    </row>
    <row r="673" spans="1:12" s="39" customFormat="1" ht="34.799999999999997" customHeight="1" x14ac:dyDescent="0.3">
      <c r="A673" s="38"/>
      <c r="B673" s="240"/>
      <c r="C673" s="234" t="s">
        <v>1291</v>
      </c>
      <c r="D673" s="206" t="s">
        <v>1411</v>
      </c>
      <c r="E673" s="244" t="s">
        <v>5</v>
      </c>
      <c r="F673" s="243" t="s">
        <v>1487</v>
      </c>
      <c r="G673" s="245" t="str">
        <f>VLOOKUP(C673,'[1]PDI dettagli'!$A:$J,10,0)</f>
        <v>M4b</v>
      </c>
      <c r="H673" s="252">
        <v>0</v>
      </c>
      <c r="I673" s="252">
        <v>0</v>
      </c>
      <c r="J673" s="252">
        <v>0</v>
      </c>
      <c r="K673" s="252">
        <v>30000</v>
      </c>
      <c r="L673" s="252">
        <v>400000</v>
      </c>
    </row>
    <row r="674" spans="1:12" s="39" customFormat="1" ht="34.799999999999997" customHeight="1" x14ac:dyDescent="0.3">
      <c r="A674" s="38"/>
      <c r="B674" s="240"/>
      <c r="C674" s="234" t="s">
        <v>1292</v>
      </c>
      <c r="D674" s="206" t="s">
        <v>1412</v>
      </c>
      <c r="E674" s="244" t="s">
        <v>5</v>
      </c>
      <c r="F674" s="243" t="s">
        <v>614</v>
      </c>
      <c r="G674" s="245" t="str">
        <f>VLOOKUP(C674,'[1]PDI dettagli'!$A:$J,10,0)</f>
        <v>M4b</v>
      </c>
      <c r="H674" s="252">
        <v>0</v>
      </c>
      <c r="I674" s="252">
        <v>0</v>
      </c>
      <c r="J674" s="252">
        <v>0</v>
      </c>
      <c r="K674" s="252">
        <v>0</v>
      </c>
      <c r="L674" s="252">
        <v>50000</v>
      </c>
    </row>
    <row r="675" spans="1:12" s="39" customFormat="1" ht="34.799999999999997" customHeight="1" x14ac:dyDescent="0.3">
      <c r="A675" s="38"/>
      <c r="B675" s="240"/>
      <c r="C675" s="234" t="s">
        <v>1293</v>
      </c>
      <c r="D675" s="206" t="s">
        <v>1413</v>
      </c>
      <c r="E675" s="244" t="s">
        <v>5</v>
      </c>
      <c r="F675" s="243" t="s">
        <v>614</v>
      </c>
      <c r="G675" s="245" t="str">
        <f>VLOOKUP(C675,'[1]PDI dettagli'!$A:$J,10,0)</f>
        <v>M4b</v>
      </c>
      <c r="H675" s="252">
        <v>0</v>
      </c>
      <c r="I675" s="252">
        <v>0</v>
      </c>
      <c r="J675" s="252">
        <v>0</v>
      </c>
      <c r="K675" s="252">
        <v>30000</v>
      </c>
      <c r="L675" s="252">
        <v>100000</v>
      </c>
    </row>
    <row r="676" spans="1:12" s="39" customFormat="1" ht="34.799999999999997" customHeight="1" x14ac:dyDescent="0.3">
      <c r="A676" s="38"/>
      <c r="B676" s="240"/>
      <c r="C676" s="234" t="s">
        <v>1294</v>
      </c>
      <c r="D676" s="206" t="s">
        <v>1414</v>
      </c>
      <c r="E676" s="244" t="s">
        <v>5</v>
      </c>
      <c r="F676" s="243" t="s">
        <v>32</v>
      </c>
      <c r="G676" s="245" t="str">
        <f>VLOOKUP(C676,'[1]PDI dettagli'!$A:$J,10,0)</f>
        <v>M4b</v>
      </c>
      <c r="H676" s="252">
        <v>0</v>
      </c>
      <c r="I676" s="252">
        <v>0</v>
      </c>
      <c r="J676" s="252">
        <v>0</v>
      </c>
      <c r="K676" s="252">
        <v>0</v>
      </c>
      <c r="L676" s="252">
        <v>30000</v>
      </c>
    </row>
    <row r="677" spans="1:12" s="39" customFormat="1" ht="34.799999999999997" customHeight="1" x14ac:dyDescent="0.3">
      <c r="A677" s="38"/>
      <c r="B677" s="240"/>
      <c r="C677" s="234" t="s">
        <v>1295</v>
      </c>
      <c r="D677" s="206" t="s">
        <v>1415</v>
      </c>
      <c r="E677" s="244" t="s">
        <v>5</v>
      </c>
      <c r="F677" s="243" t="s">
        <v>32</v>
      </c>
      <c r="G677" s="245" t="str">
        <f>VLOOKUP(C677,'[1]PDI dettagli'!$A:$J,10,0)</f>
        <v>M4b</v>
      </c>
      <c r="H677" s="252">
        <v>0</v>
      </c>
      <c r="I677" s="252">
        <v>0</v>
      </c>
      <c r="J677" s="252">
        <v>0</v>
      </c>
      <c r="K677" s="252">
        <v>30000</v>
      </c>
      <c r="L677" s="252">
        <v>349479</v>
      </c>
    </row>
    <row r="678" spans="1:12" s="39" customFormat="1" ht="34.799999999999997" customHeight="1" x14ac:dyDescent="0.3">
      <c r="A678" s="38"/>
      <c r="B678" s="240"/>
      <c r="C678" s="234" t="s">
        <v>1296</v>
      </c>
      <c r="D678" s="206" t="s">
        <v>1416</v>
      </c>
      <c r="E678" s="244" t="s">
        <v>5</v>
      </c>
      <c r="F678" s="243" t="s">
        <v>1488</v>
      </c>
      <c r="G678" s="245" t="str">
        <f>VLOOKUP(C678,'[1]PDI dettagli'!$A:$J,10,0)</f>
        <v>M4b</v>
      </c>
      <c r="H678" s="252">
        <v>0</v>
      </c>
      <c r="I678" s="252">
        <v>0</v>
      </c>
      <c r="J678" s="252">
        <v>0</v>
      </c>
      <c r="K678" s="252">
        <v>30000</v>
      </c>
      <c r="L678" s="252">
        <v>150000</v>
      </c>
    </row>
    <row r="679" spans="1:12" s="39" customFormat="1" ht="34.799999999999997" customHeight="1" x14ac:dyDescent="0.3">
      <c r="A679" s="38"/>
      <c r="B679" s="240"/>
      <c r="C679" s="234" t="s">
        <v>1297</v>
      </c>
      <c r="D679" s="206" t="s">
        <v>1417</v>
      </c>
      <c r="E679" s="244" t="s">
        <v>5</v>
      </c>
      <c r="F679" s="243" t="s">
        <v>1489</v>
      </c>
      <c r="G679" s="245" t="str">
        <f>VLOOKUP(C679,'[1]PDI dettagli'!$A:$J,10,0)</f>
        <v>M4b</v>
      </c>
      <c r="H679" s="252">
        <v>0</v>
      </c>
      <c r="I679" s="252">
        <v>0</v>
      </c>
      <c r="J679" s="252">
        <v>0</v>
      </c>
      <c r="K679" s="252">
        <v>24000</v>
      </c>
      <c r="L679" s="252">
        <v>150000</v>
      </c>
    </row>
    <row r="680" spans="1:12" s="39" customFormat="1" ht="34.799999999999997" customHeight="1" x14ac:dyDescent="0.3">
      <c r="A680" s="38"/>
      <c r="B680" s="240"/>
      <c r="C680" s="234" t="s">
        <v>1298</v>
      </c>
      <c r="D680" s="206" t="s">
        <v>1418</v>
      </c>
      <c r="E680" s="244" t="s">
        <v>5</v>
      </c>
      <c r="F680" s="243" t="s">
        <v>1467</v>
      </c>
      <c r="G680" s="245" t="str">
        <f>VLOOKUP(C680,'[1]PDI dettagli'!$A:$J,10,0)</f>
        <v>M4b</v>
      </c>
      <c r="H680" s="252">
        <v>0</v>
      </c>
      <c r="I680" s="252">
        <v>0</v>
      </c>
      <c r="J680" s="252">
        <v>0</v>
      </c>
      <c r="K680" s="252">
        <v>15000</v>
      </c>
      <c r="L680" s="252">
        <v>150000</v>
      </c>
    </row>
    <row r="681" spans="1:12" s="39" customFormat="1" ht="34.799999999999997" customHeight="1" x14ac:dyDescent="0.3">
      <c r="A681" s="38"/>
      <c r="B681" s="240"/>
      <c r="C681" s="234" t="s">
        <v>1299</v>
      </c>
      <c r="D681" s="206" t="s">
        <v>1419</v>
      </c>
      <c r="E681" s="244" t="s">
        <v>5</v>
      </c>
      <c r="F681" s="243" t="s">
        <v>44</v>
      </c>
      <c r="G681" s="245" t="str">
        <f>VLOOKUP(C681,'[1]PDI dettagli'!$A:$J,10,0)</f>
        <v>M4b</v>
      </c>
      <c r="H681" s="252">
        <v>0</v>
      </c>
      <c r="I681" s="252">
        <v>0</v>
      </c>
      <c r="J681" s="252">
        <v>0</v>
      </c>
      <c r="K681" s="252">
        <v>0</v>
      </c>
      <c r="L681" s="252">
        <v>10000</v>
      </c>
    </row>
    <row r="682" spans="1:12" s="39" customFormat="1" ht="34.799999999999997" customHeight="1" x14ac:dyDescent="0.3">
      <c r="A682" s="38"/>
      <c r="B682" s="240"/>
      <c r="C682" s="234" t="s">
        <v>1300</v>
      </c>
      <c r="D682" s="206" t="s">
        <v>1420</v>
      </c>
      <c r="E682" s="244" t="s">
        <v>5</v>
      </c>
      <c r="F682" s="243" t="s">
        <v>23</v>
      </c>
      <c r="G682" s="245" t="str">
        <f>VLOOKUP(C682,'[1]PDI dettagli'!$A:$J,10,0)</f>
        <v>M4b</v>
      </c>
      <c r="H682" s="252">
        <v>0</v>
      </c>
      <c r="I682" s="252">
        <v>0</v>
      </c>
      <c r="J682" s="252">
        <v>0</v>
      </c>
      <c r="K682" s="252">
        <v>15000</v>
      </c>
      <c r="L682" s="252">
        <v>90000</v>
      </c>
    </row>
    <row r="683" spans="1:12" s="39" customFormat="1" ht="34.799999999999997" customHeight="1" x14ac:dyDescent="0.3">
      <c r="A683" s="38"/>
      <c r="B683" s="240"/>
      <c r="C683" s="234" t="s">
        <v>1301</v>
      </c>
      <c r="D683" s="206" t="s">
        <v>1421</v>
      </c>
      <c r="E683" s="244" t="s">
        <v>5</v>
      </c>
      <c r="F683" s="243" t="s">
        <v>1468</v>
      </c>
      <c r="G683" s="245" t="str">
        <f>VLOOKUP(C683,'[1]PDI dettagli'!$A:$J,10,0)</f>
        <v>M4b</v>
      </c>
      <c r="H683" s="252">
        <v>0</v>
      </c>
      <c r="I683" s="252">
        <v>0</v>
      </c>
      <c r="J683" s="252">
        <v>0</v>
      </c>
      <c r="K683" s="252">
        <v>15000</v>
      </c>
      <c r="L683" s="252">
        <v>100000</v>
      </c>
    </row>
    <row r="684" spans="1:12" s="39" customFormat="1" ht="34.799999999999997" customHeight="1" x14ac:dyDescent="0.3">
      <c r="A684" s="38"/>
      <c r="B684" s="240"/>
      <c r="C684" s="234" t="s">
        <v>1302</v>
      </c>
      <c r="D684" s="206" t="s">
        <v>1422</v>
      </c>
      <c r="E684" s="244" t="s">
        <v>5</v>
      </c>
      <c r="F684" s="243" t="s">
        <v>1478</v>
      </c>
      <c r="G684" s="245" t="str">
        <f>VLOOKUP(C684,'[1]PDI dettagli'!$A:$J,10,0)</f>
        <v>M4b</v>
      </c>
      <c r="H684" s="252">
        <v>0</v>
      </c>
      <c r="I684" s="252">
        <v>0</v>
      </c>
      <c r="J684" s="252">
        <v>0</v>
      </c>
      <c r="K684" s="252">
        <v>30000</v>
      </c>
      <c r="L684" s="252">
        <v>380000</v>
      </c>
    </row>
    <row r="685" spans="1:12" s="39" customFormat="1" ht="34.799999999999997" customHeight="1" x14ac:dyDescent="0.3">
      <c r="A685" s="38"/>
      <c r="B685" s="240"/>
      <c r="C685" s="234" t="s">
        <v>1303</v>
      </c>
      <c r="D685" s="206" t="s">
        <v>1423</v>
      </c>
      <c r="E685" s="244" t="s">
        <v>5</v>
      </c>
      <c r="F685" s="243" t="s">
        <v>1471</v>
      </c>
      <c r="G685" s="245" t="str">
        <f>VLOOKUP(C685,'[1]PDI dettagli'!$A:$J,10,0)</f>
        <v>M4b</v>
      </c>
      <c r="H685" s="252">
        <v>0</v>
      </c>
      <c r="I685" s="252">
        <v>0</v>
      </c>
      <c r="J685" s="252">
        <v>0</v>
      </c>
      <c r="K685" s="252">
        <v>30000</v>
      </c>
      <c r="L685" s="252">
        <v>210000</v>
      </c>
    </row>
    <row r="686" spans="1:12" s="39" customFormat="1" ht="34.799999999999997" customHeight="1" x14ac:dyDescent="0.3">
      <c r="A686" s="38"/>
      <c r="B686" s="240"/>
      <c r="C686" s="234" t="s">
        <v>1304</v>
      </c>
      <c r="D686" s="206" t="s">
        <v>1424</v>
      </c>
      <c r="E686" s="244" t="s">
        <v>5</v>
      </c>
      <c r="F686" s="243" t="s">
        <v>1473</v>
      </c>
      <c r="G686" s="245" t="str">
        <f>VLOOKUP(C686,'[1]PDI dettagli'!$A:$J,10,0)</f>
        <v>M4b</v>
      </c>
      <c r="H686" s="252">
        <v>0</v>
      </c>
      <c r="I686" s="252">
        <v>0</v>
      </c>
      <c r="J686" s="252">
        <v>0</v>
      </c>
      <c r="K686" s="252">
        <v>30000</v>
      </c>
      <c r="L686" s="252">
        <v>150000</v>
      </c>
    </row>
    <row r="687" spans="1:12" s="39" customFormat="1" ht="34.799999999999997" customHeight="1" x14ac:dyDescent="0.3">
      <c r="A687" s="38"/>
      <c r="B687" s="240"/>
      <c r="C687" s="234" t="s">
        <v>1305</v>
      </c>
      <c r="D687" s="206" t="s">
        <v>1425</v>
      </c>
      <c r="E687" s="244" t="s">
        <v>5</v>
      </c>
      <c r="F687" s="243" t="s">
        <v>1474</v>
      </c>
      <c r="G687" s="245" t="str">
        <f>VLOOKUP(C687,'[1]PDI dettagli'!$A:$J,10,0)</f>
        <v>M4b</v>
      </c>
      <c r="H687" s="252">
        <v>0</v>
      </c>
      <c r="I687" s="252">
        <v>0</v>
      </c>
      <c r="J687" s="252">
        <v>0</v>
      </c>
      <c r="K687" s="252">
        <v>30000</v>
      </c>
      <c r="L687" s="252">
        <v>150000</v>
      </c>
    </row>
    <row r="688" spans="1:12" s="39" customFormat="1" ht="34.799999999999997" customHeight="1" x14ac:dyDescent="0.3">
      <c r="A688" s="38"/>
      <c r="B688" s="240"/>
      <c r="C688" s="234" t="s">
        <v>1306</v>
      </c>
      <c r="D688" s="206" t="s">
        <v>1426</v>
      </c>
      <c r="E688" s="244" t="s">
        <v>5</v>
      </c>
      <c r="F688" s="243" t="s">
        <v>1481</v>
      </c>
      <c r="G688" s="245" t="str">
        <f>VLOOKUP(C688,'[1]PDI dettagli'!$A:$J,10,0)</f>
        <v>M4b</v>
      </c>
      <c r="H688" s="252">
        <v>0</v>
      </c>
      <c r="I688" s="252">
        <v>0</v>
      </c>
      <c r="J688" s="252">
        <v>0</v>
      </c>
      <c r="K688" s="252">
        <v>30000</v>
      </c>
      <c r="L688" s="252">
        <v>150000</v>
      </c>
    </row>
    <row r="689" spans="1:12" s="39" customFormat="1" ht="34.799999999999997" customHeight="1" x14ac:dyDescent="0.3">
      <c r="A689" s="38"/>
      <c r="B689" s="240"/>
      <c r="C689" s="234" t="s">
        <v>1307</v>
      </c>
      <c r="D689" s="206" t="s">
        <v>1427</v>
      </c>
      <c r="E689" s="244" t="s">
        <v>5</v>
      </c>
      <c r="F689" s="243" t="s">
        <v>1475</v>
      </c>
      <c r="G689" s="245" t="str">
        <f>VLOOKUP(C689,'[1]PDI dettagli'!$A:$J,10,0)</f>
        <v>M4b</v>
      </c>
      <c r="H689" s="252">
        <v>0</v>
      </c>
      <c r="I689" s="252">
        <v>0</v>
      </c>
      <c r="J689" s="252">
        <v>0</v>
      </c>
      <c r="K689" s="252">
        <v>15000</v>
      </c>
      <c r="L689" s="252">
        <v>100000</v>
      </c>
    </row>
    <row r="690" spans="1:12" s="39" customFormat="1" ht="34.799999999999997" customHeight="1" x14ac:dyDescent="0.3">
      <c r="A690" s="38"/>
      <c r="B690" s="240"/>
      <c r="C690" s="234" t="s">
        <v>1308</v>
      </c>
      <c r="D690" s="206" t="s">
        <v>1428</v>
      </c>
      <c r="E690" s="244" t="s">
        <v>5</v>
      </c>
      <c r="F690" s="243" t="s">
        <v>26</v>
      </c>
      <c r="G690" s="245" t="str">
        <f>VLOOKUP(C690,'[1]PDI dettagli'!$A:$J,10,0)</f>
        <v>M4b</v>
      </c>
      <c r="H690" s="252">
        <v>0</v>
      </c>
      <c r="I690" s="252">
        <v>0</v>
      </c>
      <c r="J690" s="252">
        <v>0</v>
      </c>
      <c r="K690" s="252">
        <v>15000</v>
      </c>
      <c r="L690" s="252">
        <v>100000</v>
      </c>
    </row>
    <row r="691" spans="1:12" s="39" customFormat="1" ht="34.799999999999997" customHeight="1" x14ac:dyDescent="0.3">
      <c r="A691" s="38"/>
      <c r="B691" s="240"/>
      <c r="C691" s="234" t="s">
        <v>1309</v>
      </c>
      <c r="D691" s="206" t="s">
        <v>1406</v>
      </c>
      <c r="E691" s="244" t="s">
        <v>5</v>
      </c>
      <c r="F691" s="243" t="s">
        <v>26</v>
      </c>
      <c r="G691" s="245" t="str">
        <f>VLOOKUP(C691,'[1]PDI dettagli'!$A:$J,10,0)</f>
        <v>M4b</v>
      </c>
      <c r="H691" s="252">
        <v>0</v>
      </c>
      <c r="I691" s="252">
        <v>0</v>
      </c>
      <c r="J691" s="252">
        <v>0</v>
      </c>
      <c r="K691" s="252">
        <v>15000</v>
      </c>
      <c r="L691" s="252">
        <v>200000</v>
      </c>
    </row>
    <row r="692" spans="1:12" s="39" customFormat="1" ht="34.799999999999997" customHeight="1" x14ac:dyDescent="0.3">
      <c r="A692" s="38"/>
      <c r="B692" s="240"/>
      <c r="C692" s="234" t="s">
        <v>1310</v>
      </c>
      <c r="D692" s="206" t="s">
        <v>1429</v>
      </c>
      <c r="E692" s="244" t="s">
        <v>5</v>
      </c>
      <c r="F692" s="243" t="s">
        <v>1490</v>
      </c>
      <c r="G692" s="245" t="str">
        <f>VLOOKUP(C692,'[1]PDI dettagli'!$A:$J,10,0)</f>
        <v>M4b</v>
      </c>
      <c r="H692" s="252">
        <v>0</v>
      </c>
      <c r="I692" s="252">
        <v>0</v>
      </c>
      <c r="J692" s="252">
        <v>0</v>
      </c>
      <c r="K692" s="252">
        <v>30000</v>
      </c>
      <c r="L692" s="252">
        <v>150000</v>
      </c>
    </row>
    <row r="693" spans="1:12" s="39" customFormat="1" ht="34.799999999999997" customHeight="1" x14ac:dyDescent="0.3">
      <c r="A693" s="38"/>
      <c r="B693" s="240"/>
      <c r="C693" s="234" t="s">
        <v>1311</v>
      </c>
      <c r="D693" s="206" t="s">
        <v>1430</v>
      </c>
      <c r="E693" s="244" t="s">
        <v>5</v>
      </c>
      <c r="F693" s="243" t="s">
        <v>118</v>
      </c>
      <c r="G693" s="245" t="s">
        <v>253</v>
      </c>
      <c r="H693" s="252">
        <v>0</v>
      </c>
      <c r="I693" s="252">
        <v>0</v>
      </c>
      <c r="J693" s="252">
        <v>10000</v>
      </c>
      <c r="K693" s="252">
        <v>240000</v>
      </c>
      <c r="L693" s="252">
        <v>0</v>
      </c>
    </row>
    <row r="694" spans="1:12" s="39" customFormat="1" ht="34.799999999999997" customHeight="1" x14ac:dyDescent="0.3">
      <c r="A694" s="38"/>
      <c r="B694" s="240"/>
      <c r="C694" s="234" t="s">
        <v>1312</v>
      </c>
      <c r="D694" s="206" t="s">
        <v>1431</v>
      </c>
      <c r="E694" s="244" t="s">
        <v>5</v>
      </c>
      <c r="F694" s="243" t="s">
        <v>118</v>
      </c>
      <c r="G694" s="245" t="s">
        <v>253</v>
      </c>
      <c r="H694" s="252">
        <v>0</v>
      </c>
      <c r="I694" s="252">
        <v>0</v>
      </c>
      <c r="J694" s="252">
        <v>0</v>
      </c>
      <c r="K694" s="252">
        <v>410000</v>
      </c>
      <c r="L694" s="252">
        <v>190000</v>
      </c>
    </row>
    <row r="695" spans="1:12" s="39" customFormat="1" ht="34.799999999999997" customHeight="1" x14ac:dyDescent="0.3">
      <c r="A695" s="38"/>
      <c r="B695" s="240"/>
      <c r="C695" s="234" t="s">
        <v>1313</v>
      </c>
      <c r="D695" s="206" t="s">
        <v>1432</v>
      </c>
      <c r="E695" s="244" t="s">
        <v>5</v>
      </c>
      <c r="F695" s="243" t="s">
        <v>18</v>
      </c>
      <c r="G695" s="245" t="s">
        <v>253</v>
      </c>
      <c r="H695" s="252">
        <v>0</v>
      </c>
      <c r="I695" s="252">
        <v>0</v>
      </c>
      <c r="J695" s="252">
        <v>0</v>
      </c>
      <c r="K695" s="252">
        <v>0</v>
      </c>
      <c r="L695" s="252">
        <v>210000</v>
      </c>
    </row>
    <row r="696" spans="1:12" s="39" customFormat="1" ht="34.799999999999997" customHeight="1" x14ac:dyDescent="0.3">
      <c r="A696" s="38"/>
      <c r="B696" s="240"/>
      <c r="C696" s="234" t="s">
        <v>1314</v>
      </c>
      <c r="D696" s="206" t="s">
        <v>1433</v>
      </c>
      <c r="E696" s="244" t="s">
        <v>5</v>
      </c>
      <c r="F696" s="243" t="s">
        <v>977</v>
      </c>
      <c r="G696" s="245" t="str">
        <f>VLOOKUP(C696,'[1]PDI dettagli'!$A:$J,10,0)</f>
        <v>M4b</v>
      </c>
      <c r="H696" s="252">
        <v>34000</v>
      </c>
      <c r="I696" s="252">
        <v>7000</v>
      </c>
      <c r="J696" s="252">
        <v>3000</v>
      </c>
      <c r="K696" s="252">
        <v>3000</v>
      </c>
      <c r="L696" s="252">
        <v>3000</v>
      </c>
    </row>
    <row r="697" spans="1:12" s="39" customFormat="1" ht="34.799999999999997" customHeight="1" x14ac:dyDescent="0.3">
      <c r="A697" s="38"/>
      <c r="B697" s="240"/>
      <c r="C697" s="234" t="s">
        <v>1315</v>
      </c>
      <c r="D697" s="206" t="s">
        <v>1434</v>
      </c>
      <c r="E697" s="244" t="s">
        <v>5</v>
      </c>
      <c r="F697" s="243" t="s">
        <v>1493</v>
      </c>
      <c r="G697" s="245" t="str">
        <f>VLOOKUP(C697,'[1]PDI dettagli'!$A:$J,10,0)</f>
        <v>M4b</v>
      </c>
      <c r="H697" s="252">
        <v>0</v>
      </c>
      <c r="I697" s="252">
        <v>0</v>
      </c>
      <c r="J697" s="252">
        <v>800000</v>
      </c>
      <c r="K697" s="252">
        <v>900000</v>
      </c>
      <c r="L697" s="252">
        <v>0</v>
      </c>
    </row>
    <row r="698" spans="1:12" s="39" customFormat="1" ht="34.799999999999997" customHeight="1" x14ac:dyDescent="0.3">
      <c r="A698" s="38"/>
      <c r="B698" s="240"/>
      <c r="C698" s="234" t="s">
        <v>1316</v>
      </c>
      <c r="D698" s="206" t="s">
        <v>1434</v>
      </c>
      <c r="E698" s="244" t="s">
        <v>5</v>
      </c>
      <c r="F698" s="243" t="s">
        <v>1494</v>
      </c>
      <c r="G698" s="245" t="str">
        <f>VLOOKUP(C698,'[1]PDI dettagli'!$A:$J,10,0)</f>
        <v>M4b</v>
      </c>
      <c r="H698" s="252">
        <v>0</v>
      </c>
      <c r="I698" s="252">
        <v>0</v>
      </c>
      <c r="J698" s="252">
        <v>220649</v>
      </c>
      <c r="K698" s="252">
        <v>0</v>
      </c>
      <c r="L698" s="252">
        <v>0</v>
      </c>
    </row>
    <row r="699" spans="1:12" s="39" customFormat="1" ht="34.799999999999997" customHeight="1" x14ac:dyDescent="0.3">
      <c r="A699" s="38"/>
      <c r="B699" s="240"/>
      <c r="C699" s="234" t="s">
        <v>1317</v>
      </c>
      <c r="D699" s="206" t="s">
        <v>1434</v>
      </c>
      <c r="E699" s="244" t="s">
        <v>5</v>
      </c>
      <c r="F699" s="243" t="s">
        <v>1496</v>
      </c>
      <c r="G699" s="245" t="str">
        <f>VLOOKUP(C699,'[1]PDI dettagli'!$A:$J,10,0)</f>
        <v>M4b</v>
      </c>
      <c r="H699" s="252">
        <v>0</v>
      </c>
      <c r="I699" s="252">
        <v>0</v>
      </c>
      <c r="J699" s="252">
        <v>450000</v>
      </c>
      <c r="K699" s="252">
        <v>200000</v>
      </c>
      <c r="L699" s="252">
        <v>0</v>
      </c>
    </row>
    <row r="700" spans="1:12" s="39" customFormat="1" ht="34.799999999999997" customHeight="1" x14ac:dyDescent="0.3">
      <c r="A700" s="38"/>
      <c r="B700" s="240"/>
      <c r="C700" s="234" t="s">
        <v>1318</v>
      </c>
      <c r="D700" s="206" t="s">
        <v>1434</v>
      </c>
      <c r="E700" s="244" t="s">
        <v>5</v>
      </c>
      <c r="F700" s="243" t="s">
        <v>1497</v>
      </c>
      <c r="G700" s="245" t="str">
        <f>VLOOKUP(C700,'[1]PDI dettagli'!$A:$J,10,0)</f>
        <v>M4b</v>
      </c>
      <c r="H700" s="252">
        <v>0</v>
      </c>
      <c r="I700" s="252">
        <v>0</v>
      </c>
      <c r="J700" s="252">
        <v>800000</v>
      </c>
      <c r="K700" s="252">
        <v>400000</v>
      </c>
      <c r="L700" s="252">
        <v>0</v>
      </c>
    </row>
    <row r="701" spans="1:12" s="39" customFormat="1" ht="34.799999999999997" customHeight="1" x14ac:dyDescent="0.3">
      <c r="A701" s="38"/>
      <c r="B701" s="240"/>
      <c r="C701" s="234" t="s">
        <v>1319</v>
      </c>
      <c r="D701" s="206" t="s">
        <v>1434</v>
      </c>
      <c r="E701" s="244" t="s">
        <v>5</v>
      </c>
      <c r="F701" s="243" t="s">
        <v>1498</v>
      </c>
      <c r="G701" s="245" t="str">
        <f>VLOOKUP(C701,'[1]PDI dettagli'!$A:$J,10,0)</f>
        <v>M4b</v>
      </c>
      <c r="H701" s="252">
        <v>0</v>
      </c>
      <c r="I701" s="252">
        <v>0</v>
      </c>
      <c r="J701" s="252">
        <v>1139351</v>
      </c>
      <c r="K701" s="252">
        <v>1300000</v>
      </c>
      <c r="L701" s="252">
        <v>200000</v>
      </c>
    </row>
    <row r="702" spans="1:12" s="39" customFormat="1" ht="34.799999999999997" customHeight="1" x14ac:dyDescent="0.3">
      <c r="A702" s="38"/>
      <c r="B702" s="240"/>
      <c r="C702" s="234" t="s">
        <v>1320</v>
      </c>
      <c r="D702" s="206" t="s">
        <v>1366</v>
      </c>
      <c r="E702" s="244" t="s">
        <v>5</v>
      </c>
      <c r="F702" s="243" t="s">
        <v>119</v>
      </c>
      <c r="G702" s="245" t="str">
        <f>VLOOKUP(C702,'[1]PDI dettagli'!$A:$J,10,0)</f>
        <v>M4b</v>
      </c>
      <c r="H702" s="252">
        <v>0</v>
      </c>
      <c r="I702" s="252">
        <v>0</v>
      </c>
      <c r="J702" s="252">
        <v>0</v>
      </c>
      <c r="K702" s="252">
        <v>30000</v>
      </c>
      <c r="L702" s="252">
        <v>0</v>
      </c>
    </row>
    <row r="703" spans="1:12" s="39" customFormat="1" ht="34.799999999999997" customHeight="1" x14ac:dyDescent="0.3">
      <c r="A703" s="38"/>
      <c r="B703" s="240"/>
      <c r="C703" s="234" t="s">
        <v>1321</v>
      </c>
      <c r="D703" s="206" t="s">
        <v>1366</v>
      </c>
      <c r="E703" s="244" t="s">
        <v>5</v>
      </c>
      <c r="F703" s="243" t="s">
        <v>119</v>
      </c>
      <c r="G703" s="245" t="str">
        <f>VLOOKUP(C703,'[1]PDI dettagli'!$A:$J,10,0)</f>
        <v>M4b</v>
      </c>
      <c r="H703" s="252">
        <v>0</v>
      </c>
      <c r="I703" s="252">
        <v>0</v>
      </c>
      <c r="J703" s="252">
        <v>0</v>
      </c>
      <c r="K703" s="252">
        <v>30000</v>
      </c>
      <c r="L703" s="252">
        <v>0</v>
      </c>
    </row>
    <row r="704" spans="1:12" s="39" customFormat="1" ht="34.799999999999997" customHeight="1" x14ac:dyDescent="0.3">
      <c r="A704" s="38"/>
      <c r="B704" s="240"/>
      <c r="C704" s="234" t="s">
        <v>1322</v>
      </c>
      <c r="D704" s="206" t="s">
        <v>1385</v>
      </c>
      <c r="E704" s="244" t="s">
        <v>5</v>
      </c>
      <c r="F704" s="243" t="s">
        <v>27</v>
      </c>
      <c r="G704" s="245" t="str">
        <f>VLOOKUP(C704,'[1]PDI dettagli'!$A:$J,10,0)</f>
        <v>M4b</v>
      </c>
      <c r="H704" s="252">
        <v>0</v>
      </c>
      <c r="I704" s="252">
        <v>0</v>
      </c>
      <c r="J704" s="252">
        <v>0</v>
      </c>
      <c r="K704" s="252">
        <v>50000</v>
      </c>
      <c r="L704" s="252">
        <v>100000</v>
      </c>
    </row>
    <row r="705" spans="1:12" s="39" customFormat="1" ht="34.799999999999997" customHeight="1" x14ac:dyDescent="0.3">
      <c r="A705" s="38"/>
      <c r="B705" s="240"/>
      <c r="C705" s="234" t="s">
        <v>1323</v>
      </c>
      <c r="D705" s="206" t="s">
        <v>1366</v>
      </c>
      <c r="E705" s="244" t="s">
        <v>5</v>
      </c>
      <c r="F705" s="243" t="s">
        <v>119</v>
      </c>
      <c r="G705" s="245" t="str">
        <f>VLOOKUP(C705,'[1]PDI dettagli'!$A:$J,10,0)</f>
        <v>M4b</v>
      </c>
      <c r="H705" s="252">
        <v>0</v>
      </c>
      <c r="I705" s="252">
        <v>0</v>
      </c>
      <c r="J705" s="252">
        <v>0</v>
      </c>
      <c r="K705" s="252">
        <v>30000</v>
      </c>
      <c r="L705" s="252">
        <v>0</v>
      </c>
    </row>
    <row r="706" spans="1:12" s="39" customFormat="1" ht="34.799999999999997" customHeight="1" x14ac:dyDescent="0.3">
      <c r="A706" s="38"/>
      <c r="B706" s="240"/>
      <c r="C706" s="234" t="s">
        <v>1324</v>
      </c>
      <c r="D706" s="206" t="s">
        <v>1366</v>
      </c>
      <c r="E706" s="244" t="s">
        <v>5</v>
      </c>
      <c r="F706" s="243" t="s">
        <v>40</v>
      </c>
      <c r="G706" s="245" t="str">
        <f>VLOOKUP(C706,'[1]PDI dettagli'!$A:$J,10,0)</f>
        <v>M4b</v>
      </c>
      <c r="H706" s="252">
        <v>0</v>
      </c>
      <c r="I706" s="252">
        <v>0</v>
      </c>
      <c r="J706" s="252">
        <v>0</v>
      </c>
      <c r="K706" s="252">
        <v>30000</v>
      </c>
      <c r="L706" s="252">
        <v>0</v>
      </c>
    </row>
    <row r="707" spans="1:12" s="39" customFormat="1" ht="34.799999999999997" customHeight="1" x14ac:dyDescent="0.3">
      <c r="A707" s="38"/>
      <c r="B707" s="240"/>
      <c r="C707" s="234" t="s">
        <v>1325</v>
      </c>
      <c r="D707" s="206" t="s">
        <v>1366</v>
      </c>
      <c r="E707" s="244" t="s">
        <v>5</v>
      </c>
      <c r="F707" s="243" t="s">
        <v>857</v>
      </c>
      <c r="G707" s="245" t="str">
        <f>VLOOKUP(C707,'[1]PDI dettagli'!$A:$J,10,0)</f>
        <v>M4b</v>
      </c>
      <c r="H707" s="252">
        <v>0</v>
      </c>
      <c r="I707" s="252">
        <v>0</v>
      </c>
      <c r="J707" s="252">
        <v>0</v>
      </c>
      <c r="K707" s="252">
        <v>30000</v>
      </c>
      <c r="L707" s="252">
        <v>0</v>
      </c>
    </row>
    <row r="708" spans="1:12" s="39" customFormat="1" ht="34.799999999999997" customHeight="1" x14ac:dyDescent="0.3">
      <c r="A708" s="38"/>
      <c r="B708" s="240"/>
      <c r="C708" s="234" t="s">
        <v>1326</v>
      </c>
      <c r="D708" s="206" t="s">
        <v>1366</v>
      </c>
      <c r="E708" s="244" t="s">
        <v>5</v>
      </c>
      <c r="F708" s="243" t="s">
        <v>857</v>
      </c>
      <c r="G708" s="245" t="str">
        <f>VLOOKUP(C708,'[1]PDI dettagli'!$A:$J,10,0)</f>
        <v>M4b</v>
      </c>
      <c r="H708" s="252">
        <v>0</v>
      </c>
      <c r="I708" s="252">
        <v>0</v>
      </c>
      <c r="J708" s="252">
        <v>0</v>
      </c>
      <c r="K708" s="252">
        <v>30000</v>
      </c>
      <c r="L708" s="252">
        <v>0</v>
      </c>
    </row>
    <row r="709" spans="1:12" s="39" customFormat="1" ht="34.799999999999997" customHeight="1" x14ac:dyDescent="0.3">
      <c r="A709" s="38"/>
      <c r="B709" s="240"/>
      <c r="C709" s="234" t="s">
        <v>1327</v>
      </c>
      <c r="D709" s="206" t="s">
        <v>1435</v>
      </c>
      <c r="E709" s="244" t="s">
        <v>5</v>
      </c>
      <c r="F709" s="243" t="s">
        <v>56</v>
      </c>
      <c r="G709" s="245" t="str">
        <f>VLOOKUP(C709,'[1]PDI dettagli'!$A:$J,10,0)</f>
        <v>M4b</v>
      </c>
      <c r="H709" s="252">
        <v>0</v>
      </c>
      <c r="I709" s="252">
        <v>0</v>
      </c>
      <c r="J709" s="252">
        <v>0</v>
      </c>
      <c r="K709" s="252">
        <v>50000</v>
      </c>
      <c r="L709" s="252">
        <v>100000</v>
      </c>
    </row>
    <row r="710" spans="1:12" s="39" customFormat="1" ht="34.799999999999997" customHeight="1" x14ac:dyDescent="0.3">
      <c r="A710" s="38"/>
      <c r="B710" s="240"/>
      <c r="C710" s="234" t="s">
        <v>1328</v>
      </c>
      <c r="D710" s="206" t="s">
        <v>1436</v>
      </c>
      <c r="E710" s="244" t="s">
        <v>5</v>
      </c>
      <c r="F710" s="243" t="s">
        <v>56</v>
      </c>
      <c r="G710" s="245" t="str">
        <f>VLOOKUP(C710,'[1]PDI dettagli'!$A:$J,10,0)</f>
        <v>M4b</v>
      </c>
      <c r="H710" s="252">
        <v>0</v>
      </c>
      <c r="I710" s="252">
        <v>0</v>
      </c>
      <c r="J710" s="252">
        <v>0</v>
      </c>
      <c r="K710" s="252">
        <v>50000</v>
      </c>
      <c r="L710" s="252">
        <v>100000</v>
      </c>
    </row>
    <row r="711" spans="1:12" s="39" customFormat="1" ht="34.799999999999997" customHeight="1" x14ac:dyDescent="0.3">
      <c r="A711" s="38"/>
      <c r="B711" s="240"/>
      <c r="C711" s="234" t="s">
        <v>1329</v>
      </c>
      <c r="D711" s="206" t="s">
        <v>1437</v>
      </c>
      <c r="E711" s="244" t="s">
        <v>5</v>
      </c>
      <c r="F711" s="243" t="s">
        <v>18</v>
      </c>
      <c r="G711" s="245" t="str">
        <f>VLOOKUP(C711,'[1]PDI dettagli'!$A:$J,10,0)</f>
        <v>M4b</v>
      </c>
      <c r="H711" s="252">
        <v>0</v>
      </c>
      <c r="I711" s="252">
        <v>0</v>
      </c>
      <c r="J711" s="252">
        <v>0</v>
      </c>
      <c r="K711" s="252">
        <v>50000</v>
      </c>
      <c r="L711" s="252">
        <v>100000</v>
      </c>
    </row>
    <row r="712" spans="1:12" s="39" customFormat="1" ht="34.799999999999997" customHeight="1" x14ac:dyDescent="0.3">
      <c r="A712" s="38"/>
      <c r="B712" s="240"/>
      <c r="C712" s="234" t="s">
        <v>1330</v>
      </c>
      <c r="D712" s="206" t="s">
        <v>1438</v>
      </c>
      <c r="E712" s="244" t="s">
        <v>5</v>
      </c>
      <c r="F712" s="243" t="s">
        <v>815</v>
      </c>
      <c r="G712" s="245" t="str">
        <f>VLOOKUP(C712,'[1]PDI dettagli'!$A:$J,10,0)</f>
        <v>M4b</v>
      </c>
      <c r="H712" s="252">
        <v>0</v>
      </c>
      <c r="I712" s="252">
        <v>0</v>
      </c>
      <c r="J712" s="252">
        <v>0</v>
      </c>
      <c r="K712" s="252">
        <v>30000</v>
      </c>
      <c r="L712" s="252">
        <v>0</v>
      </c>
    </row>
    <row r="713" spans="1:12" s="39" customFormat="1" ht="34.799999999999997" customHeight="1" x14ac:dyDescent="0.3">
      <c r="A713" s="38"/>
      <c r="B713" s="240"/>
      <c r="C713" s="234" t="s">
        <v>1331</v>
      </c>
      <c r="D713" s="206" t="s">
        <v>1366</v>
      </c>
      <c r="E713" s="244" t="s">
        <v>5</v>
      </c>
      <c r="F713" s="243" t="s">
        <v>1499</v>
      </c>
      <c r="G713" s="245" t="str">
        <f>VLOOKUP(C713,'[1]PDI dettagli'!$A:$J,10,0)</f>
        <v>M4b</v>
      </c>
      <c r="H713" s="252">
        <v>0</v>
      </c>
      <c r="I713" s="252">
        <v>0</v>
      </c>
      <c r="J713" s="252">
        <v>0</v>
      </c>
      <c r="K713" s="252">
        <v>30000</v>
      </c>
      <c r="L713" s="252">
        <v>0</v>
      </c>
    </row>
    <row r="714" spans="1:12" s="39" customFormat="1" ht="34.799999999999997" customHeight="1" x14ac:dyDescent="0.3">
      <c r="A714" s="38"/>
      <c r="B714" s="240"/>
      <c r="C714" s="234" t="s">
        <v>1332</v>
      </c>
      <c r="D714" s="206" t="s">
        <v>1366</v>
      </c>
      <c r="E714" s="244" t="s">
        <v>5</v>
      </c>
      <c r="F714" s="243" t="s">
        <v>1499</v>
      </c>
      <c r="G714" s="245" t="str">
        <f>VLOOKUP(C714,'[1]PDI dettagli'!$A:$J,10,0)</f>
        <v>M4b</v>
      </c>
      <c r="H714" s="252">
        <v>0</v>
      </c>
      <c r="I714" s="252">
        <v>0</v>
      </c>
      <c r="J714" s="252">
        <v>0</v>
      </c>
      <c r="K714" s="252">
        <v>30000</v>
      </c>
      <c r="L714" s="252">
        <v>0</v>
      </c>
    </row>
    <row r="715" spans="1:12" s="39" customFormat="1" ht="34.799999999999997" customHeight="1" x14ac:dyDescent="0.3">
      <c r="A715" s="38"/>
      <c r="B715" s="240"/>
      <c r="C715" s="234" t="s">
        <v>1333</v>
      </c>
      <c r="D715" s="206" t="s">
        <v>1366</v>
      </c>
      <c r="E715" s="244" t="s">
        <v>5</v>
      </c>
      <c r="F715" s="243" t="s">
        <v>11</v>
      </c>
      <c r="G715" s="245" t="str">
        <f>VLOOKUP(C715,'[1]PDI dettagli'!$A:$J,10,0)</f>
        <v>M4b</v>
      </c>
      <c r="H715" s="252">
        <v>0</v>
      </c>
      <c r="I715" s="252">
        <v>0</v>
      </c>
      <c r="J715" s="252">
        <v>0</v>
      </c>
      <c r="K715" s="252">
        <v>30000</v>
      </c>
      <c r="L715" s="252">
        <v>0</v>
      </c>
    </row>
    <row r="716" spans="1:12" s="39" customFormat="1" ht="34.799999999999997" customHeight="1" x14ac:dyDescent="0.3">
      <c r="A716" s="38"/>
      <c r="B716" s="240"/>
      <c r="C716" s="234" t="s">
        <v>1334</v>
      </c>
      <c r="D716" s="206" t="s">
        <v>1366</v>
      </c>
      <c r="E716" s="244" t="s">
        <v>5</v>
      </c>
      <c r="F716" s="243" t="s">
        <v>110</v>
      </c>
      <c r="G716" s="245" t="str">
        <f>VLOOKUP(C716,'[1]PDI dettagli'!$A:$J,10,0)</f>
        <v>M4b</v>
      </c>
      <c r="H716" s="252">
        <v>0</v>
      </c>
      <c r="I716" s="252">
        <v>0</v>
      </c>
      <c r="J716" s="252">
        <v>0</v>
      </c>
      <c r="K716" s="252">
        <v>150000</v>
      </c>
      <c r="L716" s="252">
        <v>150000</v>
      </c>
    </row>
    <row r="717" spans="1:12" s="39" customFormat="1" ht="34.799999999999997" customHeight="1" x14ac:dyDescent="0.3">
      <c r="A717" s="38"/>
      <c r="B717" s="240"/>
      <c r="C717" s="234" t="s">
        <v>1335</v>
      </c>
      <c r="D717" s="206" t="s">
        <v>1439</v>
      </c>
      <c r="E717" s="244" t="s">
        <v>5</v>
      </c>
      <c r="F717" s="243" t="s">
        <v>60</v>
      </c>
      <c r="G717" s="245" t="str">
        <f>VLOOKUP(C717,'[1]PDI dettagli'!$A:$J,10,0)</f>
        <v>M4b</v>
      </c>
      <c r="H717" s="252">
        <v>0</v>
      </c>
      <c r="I717" s="252">
        <v>0</v>
      </c>
      <c r="J717" s="252">
        <v>0</v>
      </c>
      <c r="K717" s="252">
        <v>60000</v>
      </c>
      <c r="L717" s="252">
        <v>0</v>
      </c>
    </row>
    <row r="718" spans="1:12" s="39" customFormat="1" ht="34.799999999999997" customHeight="1" x14ac:dyDescent="0.3">
      <c r="A718" s="38"/>
      <c r="B718" s="240"/>
      <c r="C718" s="234" t="s">
        <v>1336</v>
      </c>
      <c r="D718" s="206" t="s">
        <v>1439</v>
      </c>
      <c r="E718" s="244" t="s">
        <v>5</v>
      </c>
      <c r="F718" s="243" t="s">
        <v>60</v>
      </c>
      <c r="G718" s="245" t="str">
        <f>VLOOKUP(C718,'[1]PDI dettagli'!$A:$J,10,0)</f>
        <v>M4b</v>
      </c>
      <c r="H718" s="252">
        <v>0</v>
      </c>
      <c r="I718" s="252">
        <v>0</v>
      </c>
      <c r="J718" s="252">
        <v>0</v>
      </c>
      <c r="K718" s="252">
        <v>60000</v>
      </c>
      <c r="L718" s="252">
        <v>0</v>
      </c>
    </row>
    <row r="719" spans="1:12" s="39" customFormat="1" ht="34.799999999999997" customHeight="1" x14ac:dyDescent="0.3">
      <c r="A719" s="38"/>
      <c r="B719" s="240"/>
      <c r="C719" s="234" t="s">
        <v>1337</v>
      </c>
      <c r="D719" s="206" t="s">
        <v>1366</v>
      </c>
      <c r="E719" s="244" t="s">
        <v>5</v>
      </c>
      <c r="F719" s="243" t="s">
        <v>615</v>
      </c>
      <c r="G719" s="245" t="str">
        <f>VLOOKUP(C719,'[1]PDI dettagli'!$A:$J,10,0)</f>
        <v>M4b</v>
      </c>
      <c r="H719" s="252">
        <v>0</v>
      </c>
      <c r="I719" s="252">
        <v>0</v>
      </c>
      <c r="J719" s="252">
        <v>0</v>
      </c>
      <c r="K719" s="252">
        <v>30000</v>
      </c>
      <c r="L719" s="252">
        <v>0</v>
      </c>
    </row>
    <row r="720" spans="1:12" s="39" customFormat="1" ht="34.799999999999997" customHeight="1" x14ac:dyDescent="0.3">
      <c r="A720" s="38"/>
      <c r="B720" s="240"/>
      <c r="C720" s="234" t="s">
        <v>1338</v>
      </c>
      <c r="D720" s="206" t="s">
        <v>1440</v>
      </c>
      <c r="E720" s="244" t="s">
        <v>5</v>
      </c>
      <c r="F720" s="243" t="s">
        <v>58</v>
      </c>
      <c r="G720" s="245" t="str">
        <f>VLOOKUP(C720,'[1]PDI dettagli'!$A:$J,10,0)</f>
        <v>M4b</v>
      </c>
      <c r="H720" s="252">
        <v>0</v>
      </c>
      <c r="I720" s="252">
        <v>0</v>
      </c>
      <c r="J720" s="252">
        <v>0</v>
      </c>
      <c r="K720" s="252">
        <v>0</v>
      </c>
      <c r="L720" s="252">
        <v>10000</v>
      </c>
    </row>
    <row r="721" spans="1:12" s="39" customFormat="1" ht="34.799999999999997" customHeight="1" x14ac:dyDescent="0.3">
      <c r="A721" s="38"/>
      <c r="B721" s="240"/>
      <c r="C721" s="234" t="s">
        <v>1339</v>
      </c>
      <c r="D721" s="206" t="s">
        <v>1441</v>
      </c>
      <c r="E721" s="244" t="s">
        <v>5</v>
      </c>
      <c r="F721" s="243" t="s">
        <v>53</v>
      </c>
      <c r="G721" s="245" t="str">
        <f>VLOOKUP(C721,'[1]PDI dettagli'!$A:$J,10,0)</f>
        <v>M4b</v>
      </c>
      <c r="H721" s="252">
        <v>0</v>
      </c>
      <c r="I721" s="252">
        <v>0</v>
      </c>
      <c r="J721" s="252">
        <v>0</v>
      </c>
      <c r="K721" s="252">
        <v>200000</v>
      </c>
      <c r="L721" s="252">
        <v>325000</v>
      </c>
    </row>
    <row r="722" spans="1:12" s="39" customFormat="1" ht="34.799999999999997" customHeight="1" x14ac:dyDescent="0.3">
      <c r="A722" s="38"/>
      <c r="B722" s="240"/>
      <c r="C722" s="234" t="s">
        <v>1340</v>
      </c>
      <c r="D722" s="206" t="s">
        <v>1366</v>
      </c>
      <c r="E722" s="244" t="s">
        <v>5</v>
      </c>
      <c r="F722" s="243" t="s">
        <v>815</v>
      </c>
      <c r="G722" s="245" t="str">
        <f>VLOOKUP(C722,'[1]PDI dettagli'!$A:$J,10,0)</f>
        <v>M4b</v>
      </c>
      <c r="H722" s="252">
        <v>0</v>
      </c>
      <c r="I722" s="252">
        <v>0</v>
      </c>
      <c r="J722" s="252">
        <v>0</v>
      </c>
      <c r="K722" s="252">
        <v>30000</v>
      </c>
      <c r="L722" s="252">
        <v>0</v>
      </c>
    </row>
    <row r="723" spans="1:12" s="39" customFormat="1" ht="34.799999999999997" customHeight="1" x14ac:dyDescent="0.3">
      <c r="A723" s="38"/>
      <c r="B723" s="240"/>
      <c r="C723" s="234" t="s">
        <v>1341</v>
      </c>
      <c r="D723" s="206" t="s">
        <v>1442</v>
      </c>
      <c r="E723" s="244" t="s">
        <v>5</v>
      </c>
      <c r="F723" s="243" t="s">
        <v>1491</v>
      </c>
      <c r="G723" s="245" t="str">
        <f>VLOOKUP(C723,'[1]PDI dettagli'!$A:$J,10,0)</f>
        <v>M4a</v>
      </c>
      <c r="H723" s="252">
        <v>0</v>
      </c>
      <c r="I723" s="252">
        <v>0</v>
      </c>
      <c r="J723" s="252">
        <v>20000</v>
      </c>
      <c r="K723" s="252">
        <v>0</v>
      </c>
      <c r="L723" s="252">
        <v>0</v>
      </c>
    </row>
    <row r="724" spans="1:12" s="39" customFormat="1" ht="34.799999999999997" customHeight="1" x14ac:dyDescent="0.3">
      <c r="A724" s="38"/>
      <c r="B724" s="240"/>
      <c r="C724" s="234" t="s">
        <v>1342</v>
      </c>
      <c r="D724" s="206" t="s">
        <v>1442</v>
      </c>
      <c r="E724" s="244" t="s">
        <v>5</v>
      </c>
      <c r="F724" s="243" t="s">
        <v>1492</v>
      </c>
      <c r="G724" s="245" t="str">
        <f>VLOOKUP(C724,'[1]PDI dettagli'!$A:$J,10,0)</f>
        <v>M4a</v>
      </c>
      <c r="H724" s="252">
        <v>0</v>
      </c>
      <c r="I724" s="252">
        <v>0</v>
      </c>
      <c r="J724" s="252">
        <v>50000</v>
      </c>
      <c r="K724" s="252">
        <v>100000</v>
      </c>
      <c r="L724" s="252">
        <v>30000</v>
      </c>
    </row>
    <row r="725" spans="1:12" s="39" customFormat="1" ht="34.799999999999997" customHeight="1" x14ac:dyDescent="0.3">
      <c r="A725" s="38"/>
      <c r="B725" s="240"/>
      <c r="C725" s="234" t="s">
        <v>1343</v>
      </c>
      <c r="D725" s="206" t="s">
        <v>1442</v>
      </c>
      <c r="E725" s="244" t="s">
        <v>5</v>
      </c>
      <c r="F725" s="243" t="s">
        <v>1500</v>
      </c>
      <c r="G725" s="245" t="str">
        <f>VLOOKUP(C725,'[1]PDI dettagli'!$A:$J,10,0)</f>
        <v>M4a</v>
      </c>
      <c r="H725" s="252">
        <v>0</v>
      </c>
      <c r="I725" s="252">
        <v>0</v>
      </c>
      <c r="J725" s="252">
        <v>0</v>
      </c>
      <c r="K725" s="252">
        <v>20000</v>
      </c>
      <c r="L725" s="252">
        <v>0</v>
      </c>
    </row>
    <row r="726" spans="1:12" s="39" customFormat="1" ht="34.799999999999997" customHeight="1" x14ac:dyDescent="0.3">
      <c r="A726" s="38"/>
      <c r="B726" s="240"/>
      <c r="C726" s="234" t="s">
        <v>1344</v>
      </c>
      <c r="D726" s="206" t="s">
        <v>1442</v>
      </c>
      <c r="E726" s="244" t="s">
        <v>5</v>
      </c>
      <c r="F726" s="243" t="s">
        <v>1495</v>
      </c>
      <c r="G726" s="245" t="str">
        <f>VLOOKUP(C726,'[1]PDI dettagli'!$A:$J,10,0)</f>
        <v>M4a</v>
      </c>
      <c r="H726" s="252">
        <v>0</v>
      </c>
      <c r="I726" s="252">
        <v>0</v>
      </c>
      <c r="J726" s="252">
        <v>0</v>
      </c>
      <c r="K726" s="252">
        <v>0</v>
      </c>
      <c r="L726" s="252">
        <v>40000</v>
      </c>
    </row>
    <row r="727" spans="1:12" s="39" customFormat="1" ht="34.799999999999997" customHeight="1" x14ac:dyDescent="0.3">
      <c r="A727" s="38"/>
      <c r="B727" s="240"/>
      <c r="C727" s="234" t="s">
        <v>1345</v>
      </c>
      <c r="D727" s="206" t="s">
        <v>1442</v>
      </c>
      <c r="E727" s="244" t="s">
        <v>5</v>
      </c>
      <c r="F727" s="243" t="s">
        <v>1501</v>
      </c>
      <c r="G727" s="245" t="str">
        <f>VLOOKUP(C727,'[1]PDI dettagli'!$A:$J,10,0)</f>
        <v>M4a</v>
      </c>
      <c r="H727" s="252">
        <v>0</v>
      </c>
      <c r="I727" s="252">
        <v>0</v>
      </c>
      <c r="J727" s="252">
        <v>0</v>
      </c>
      <c r="K727" s="252">
        <v>0</v>
      </c>
      <c r="L727" s="252">
        <v>40000</v>
      </c>
    </row>
    <row r="728" spans="1:12" s="39" customFormat="1" ht="34.799999999999997" customHeight="1" x14ac:dyDescent="0.3">
      <c r="A728" s="38"/>
      <c r="B728" s="240"/>
      <c r="C728" s="234" t="s">
        <v>1346</v>
      </c>
      <c r="D728" s="206" t="s">
        <v>1442</v>
      </c>
      <c r="E728" s="244" t="s">
        <v>5</v>
      </c>
      <c r="F728" s="243" t="s">
        <v>1502</v>
      </c>
      <c r="G728" s="245" t="str">
        <f>VLOOKUP(C728,'[1]PDI dettagli'!$A:$J,10,0)</f>
        <v>M4a</v>
      </c>
      <c r="H728" s="252">
        <v>0</v>
      </c>
      <c r="I728" s="252">
        <v>0</v>
      </c>
      <c r="J728" s="252">
        <v>100000</v>
      </c>
      <c r="K728" s="252">
        <v>100000</v>
      </c>
      <c r="L728" s="252">
        <v>100000</v>
      </c>
    </row>
    <row r="729" spans="1:12" s="39" customFormat="1" ht="34.799999999999997" customHeight="1" x14ac:dyDescent="0.3">
      <c r="A729" s="38"/>
      <c r="B729" s="240"/>
      <c r="C729" s="234" t="s">
        <v>1347</v>
      </c>
      <c r="D729" s="206" t="s">
        <v>1442</v>
      </c>
      <c r="E729" s="244" t="s">
        <v>5</v>
      </c>
      <c r="F729" s="243" t="s">
        <v>1503</v>
      </c>
      <c r="G729" s="245" t="str">
        <f>VLOOKUP(C729,'[1]PDI dettagli'!$A:$J,10,0)</f>
        <v>M4a</v>
      </c>
      <c r="H729" s="252">
        <v>0</v>
      </c>
      <c r="I729" s="252">
        <v>0</v>
      </c>
      <c r="J729" s="252">
        <v>0</v>
      </c>
      <c r="K729" s="252">
        <v>20000</v>
      </c>
      <c r="L729" s="252">
        <v>0</v>
      </c>
    </row>
    <row r="730" spans="1:12" s="39" customFormat="1" ht="34.799999999999997" customHeight="1" x14ac:dyDescent="0.3">
      <c r="A730" s="38"/>
      <c r="B730" s="240"/>
      <c r="C730" s="234" t="s">
        <v>1348</v>
      </c>
      <c r="D730" s="206" t="s">
        <v>1442</v>
      </c>
      <c r="E730" s="244" t="s">
        <v>5</v>
      </c>
      <c r="F730" s="243" t="s">
        <v>1504</v>
      </c>
      <c r="G730" s="245" t="str">
        <f>VLOOKUP(C730,'[1]PDI dettagli'!$A:$J,10,0)</f>
        <v>M4a</v>
      </c>
      <c r="H730" s="252">
        <v>0</v>
      </c>
      <c r="I730" s="252">
        <v>0</v>
      </c>
      <c r="J730" s="252">
        <v>0</v>
      </c>
      <c r="K730" s="252">
        <v>60000</v>
      </c>
      <c r="L730" s="252">
        <v>0</v>
      </c>
    </row>
    <row r="731" spans="1:12" s="39" customFormat="1" ht="34.799999999999997" customHeight="1" x14ac:dyDescent="0.3">
      <c r="A731" s="38"/>
      <c r="B731" s="240"/>
      <c r="C731" s="234" t="s">
        <v>1349</v>
      </c>
      <c r="D731" s="206" t="s">
        <v>1442</v>
      </c>
      <c r="E731" s="244" t="s">
        <v>5</v>
      </c>
      <c r="F731" s="243" t="s">
        <v>1505</v>
      </c>
      <c r="G731" s="245" t="str">
        <f>VLOOKUP(C731,'[1]PDI dettagli'!$A:$J,10,0)</f>
        <v>M4a</v>
      </c>
      <c r="H731" s="252">
        <v>0</v>
      </c>
      <c r="I731" s="252">
        <v>0</v>
      </c>
      <c r="J731" s="252">
        <v>100000</v>
      </c>
      <c r="K731" s="252">
        <v>100000</v>
      </c>
      <c r="L731" s="252">
        <v>80000</v>
      </c>
    </row>
    <row r="732" spans="1:12" s="39" customFormat="1" ht="34.799999999999997" customHeight="1" x14ac:dyDescent="0.3">
      <c r="A732" s="38"/>
      <c r="B732" s="240"/>
      <c r="C732" s="234" t="s">
        <v>1350</v>
      </c>
      <c r="D732" s="206" t="s">
        <v>1442</v>
      </c>
      <c r="E732" s="244" t="s">
        <v>5</v>
      </c>
      <c r="F732" s="243" t="s">
        <v>1506</v>
      </c>
      <c r="G732" s="245" t="str">
        <f>VLOOKUP(C732,'[1]PDI dettagli'!$A:$J,10,0)</f>
        <v>M4a</v>
      </c>
      <c r="H732" s="252">
        <v>0</v>
      </c>
      <c r="I732" s="252">
        <v>0</v>
      </c>
      <c r="J732" s="252">
        <v>0</v>
      </c>
      <c r="K732" s="252">
        <v>0</v>
      </c>
      <c r="L732" s="252">
        <v>40000</v>
      </c>
    </row>
    <row r="733" spans="1:12" s="39" customFormat="1" ht="34.799999999999997" customHeight="1" x14ac:dyDescent="0.3">
      <c r="A733" s="38"/>
      <c r="B733" s="240"/>
      <c r="C733" s="234" t="s">
        <v>1351</v>
      </c>
      <c r="D733" s="206" t="s">
        <v>1443</v>
      </c>
      <c r="E733" s="244" t="s">
        <v>5</v>
      </c>
      <c r="F733" s="243" t="s">
        <v>32</v>
      </c>
      <c r="G733" s="245" t="str">
        <f>VLOOKUP(C733,'[1]PDI dettagli'!$A:$J,10,0)</f>
        <v>M4b</v>
      </c>
      <c r="H733" s="252">
        <v>0</v>
      </c>
      <c r="I733" s="252">
        <v>10000</v>
      </c>
      <c r="J733" s="252">
        <v>0</v>
      </c>
      <c r="K733" s="252">
        <v>0</v>
      </c>
      <c r="L733" s="252">
        <v>0</v>
      </c>
    </row>
    <row r="734" spans="1:12" s="39" customFormat="1" ht="34.799999999999997" customHeight="1" x14ac:dyDescent="0.3">
      <c r="A734" s="38"/>
      <c r="B734" s="240"/>
      <c r="C734" s="234" t="s">
        <v>1352</v>
      </c>
      <c r="D734" s="206" t="s">
        <v>1444</v>
      </c>
      <c r="E734" s="244" t="s">
        <v>5</v>
      </c>
      <c r="F734" s="243" t="s">
        <v>32</v>
      </c>
      <c r="G734" s="245" t="str">
        <f>VLOOKUP(C734,'[1]PDI dettagli'!$A:$J,10,0)</f>
        <v>M4b</v>
      </c>
      <c r="H734" s="252">
        <v>0</v>
      </c>
      <c r="I734" s="252">
        <v>10000</v>
      </c>
      <c r="J734" s="252">
        <v>0</v>
      </c>
      <c r="K734" s="252">
        <v>0</v>
      </c>
      <c r="L734" s="252">
        <v>0</v>
      </c>
    </row>
    <row r="735" spans="1:12" s="39" customFormat="1" ht="34.799999999999997" customHeight="1" x14ac:dyDescent="0.3">
      <c r="A735" s="38"/>
      <c r="B735" s="240"/>
      <c r="C735" s="234" t="s">
        <v>1353</v>
      </c>
      <c r="D735" s="206" t="s">
        <v>1442</v>
      </c>
      <c r="E735" s="244" t="s">
        <v>5</v>
      </c>
      <c r="F735" s="243" t="s">
        <v>1507</v>
      </c>
      <c r="G735" s="245" t="str">
        <f>VLOOKUP(C735,'[1]PDI dettagli'!$A:$J,10,0)</f>
        <v>M4a</v>
      </c>
      <c r="H735" s="252">
        <v>0</v>
      </c>
      <c r="I735" s="252">
        <v>0</v>
      </c>
      <c r="J735" s="252">
        <v>0</v>
      </c>
      <c r="K735" s="252">
        <v>0</v>
      </c>
      <c r="L735" s="252">
        <v>40000</v>
      </c>
    </row>
    <row r="736" spans="1:12" s="39" customFormat="1" ht="34.799999999999997" customHeight="1" x14ac:dyDescent="0.3">
      <c r="A736" s="38"/>
      <c r="B736" s="240"/>
      <c r="C736" s="234" t="s">
        <v>1354</v>
      </c>
      <c r="D736" s="206" t="s">
        <v>1442</v>
      </c>
      <c r="E736" s="244" t="s">
        <v>5</v>
      </c>
      <c r="F736" s="243" t="s">
        <v>1498</v>
      </c>
      <c r="G736" s="245" t="str">
        <f>VLOOKUP(C736,'[1]PDI dettagli'!$A:$J,10,0)</f>
        <v>M4a</v>
      </c>
      <c r="H736" s="252">
        <v>0</v>
      </c>
      <c r="I736" s="252">
        <v>0</v>
      </c>
      <c r="J736" s="252">
        <v>100000</v>
      </c>
      <c r="K736" s="252">
        <v>100000</v>
      </c>
      <c r="L736" s="252">
        <v>60000</v>
      </c>
    </row>
    <row r="737" spans="1:12" s="39" customFormat="1" ht="34.799999999999997" customHeight="1" x14ac:dyDescent="0.3">
      <c r="A737" s="38"/>
      <c r="B737" s="240"/>
      <c r="C737" s="234" t="s">
        <v>1355</v>
      </c>
      <c r="D737" s="206" t="s">
        <v>1445</v>
      </c>
      <c r="E737" s="244" t="s">
        <v>5</v>
      </c>
      <c r="F737" s="243" t="s">
        <v>35</v>
      </c>
      <c r="G737" s="245" t="str">
        <f>VLOOKUP(C737,'[1]PDI dettagli'!$A:$J,10,0)</f>
        <v>M4a</v>
      </c>
      <c r="H737" s="252">
        <v>0</v>
      </c>
      <c r="I737" s="252">
        <v>0</v>
      </c>
      <c r="J737" s="252">
        <v>750000</v>
      </c>
      <c r="K737" s="252">
        <v>200000</v>
      </c>
      <c r="L737" s="252">
        <v>150000</v>
      </c>
    </row>
    <row r="738" spans="1:12" s="39" customFormat="1" ht="34.799999999999997" customHeight="1" x14ac:dyDescent="0.3">
      <c r="A738" s="38"/>
      <c r="B738" s="240"/>
      <c r="C738" s="234" t="s">
        <v>1356</v>
      </c>
      <c r="D738" s="206" t="s">
        <v>1446</v>
      </c>
      <c r="E738" s="244" t="s">
        <v>5</v>
      </c>
      <c r="F738" s="243" t="s">
        <v>35</v>
      </c>
      <c r="G738" s="245" t="s">
        <v>253</v>
      </c>
      <c r="H738" s="252">
        <v>0</v>
      </c>
      <c r="I738" s="252">
        <v>30000</v>
      </c>
      <c r="J738" s="252">
        <v>0</v>
      </c>
      <c r="K738" s="252">
        <v>0</v>
      </c>
      <c r="L738" s="252">
        <v>0</v>
      </c>
    </row>
    <row r="739" spans="1:12" s="39" customFormat="1" ht="34.799999999999997" customHeight="1" x14ac:dyDescent="0.3">
      <c r="A739" s="38"/>
      <c r="B739" s="240"/>
      <c r="C739" s="234">
        <v>9732</v>
      </c>
      <c r="D739" s="206" t="s">
        <v>1447</v>
      </c>
      <c r="E739" s="244" t="s">
        <v>5</v>
      </c>
      <c r="F739" s="243" t="s">
        <v>221</v>
      </c>
      <c r="G739" s="245" t="str">
        <f>VLOOKUP(C739,'[1]PDI dettagli'!$A:$J,10,0)</f>
        <v>M4a</v>
      </c>
      <c r="H739" s="252">
        <v>0</v>
      </c>
      <c r="I739" s="252">
        <v>0</v>
      </c>
      <c r="J739" s="252">
        <v>1650018.97</v>
      </c>
      <c r="K739" s="252">
        <v>1083719.07</v>
      </c>
      <c r="L739" s="252">
        <v>126154</v>
      </c>
    </row>
    <row r="740" spans="1:12" s="39" customFormat="1" ht="34.799999999999997" customHeight="1" x14ac:dyDescent="0.3">
      <c r="A740" s="38"/>
      <c r="B740" s="240"/>
      <c r="C740" s="234" t="s">
        <v>1357</v>
      </c>
      <c r="D740" s="206" t="s">
        <v>1448</v>
      </c>
      <c r="E740" s="244" t="s">
        <v>5</v>
      </c>
      <c r="F740" s="243" t="s">
        <v>221</v>
      </c>
      <c r="G740" s="245" t="str">
        <f>VLOOKUP(C740,'[1]PDI dettagli'!$A:$J,10,0)</f>
        <v>M4a</v>
      </c>
      <c r="H740" s="252">
        <v>0</v>
      </c>
      <c r="I740" s="252">
        <v>0</v>
      </c>
      <c r="J740" s="252">
        <v>214395.93</v>
      </c>
      <c r="K740" s="252">
        <v>0</v>
      </c>
      <c r="L740" s="252">
        <v>0</v>
      </c>
    </row>
    <row r="741" spans="1:12" s="39" customFormat="1" ht="34.799999999999997" customHeight="1" x14ac:dyDescent="0.3">
      <c r="A741" s="38"/>
      <c r="B741" s="240"/>
      <c r="C741" s="230">
        <v>9524</v>
      </c>
      <c r="D741" s="206" t="s">
        <v>541</v>
      </c>
      <c r="E741" s="244" t="s">
        <v>172</v>
      </c>
      <c r="F741" s="243" t="s">
        <v>221</v>
      </c>
      <c r="G741" s="245" t="s">
        <v>252</v>
      </c>
      <c r="H741" s="252">
        <v>750000</v>
      </c>
      <c r="I741" s="252">
        <v>2593620</v>
      </c>
      <c r="J741" s="252">
        <v>1937500</v>
      </c>
      <c r="K741" s="252">
        <v>1937500</v>
      </c>
      <c r="L741" s="252">
        <v>0</v>
      </c>
    </row>
    <row r="742" spans="1:12" s="39" customFormat="1" ht="34.799999999999997" customHeight="1" x14ac:dyDescent="0.3">
      <c r="A742" s="38"/>
      <c r="B742" s="240"/>
      <c r="C742" s="234">
        <v>9735</v>
      </c>
      <c r="D742" s="206" t="s">
        <v>1450</v>
      </c>
      <c r="E742" s="244" t="s">
        <v>3</v>
      </c>
      <c r="F742" s="243" t="s">
        <v>221</v>
      </c>
      <c r="G742" s="245" t="s">
        <v>256</v>
      </c>
      <c r="H742" s="252">
        <v>0</v>
      </c>
      <c r="I742" s="252">
        <v>1500000</v>
      </c>
      <c r="J742" s="252">
        <v>4500000</v>
      </c>
      <c r="K742" s="252">
        <v>0</v>
      </c>
      <c r="L742" s="252">
        <v>0</v>
      </c>
    </row>
    <row r="743" spans="1:12" s="39" customFormat="1" ht="34.799999999999997" customHeight="1" x14ac:dyDescent="0.3">
      <c r="A743" s="38"/>
      <c r="B743" s="240"/>
      <c r="C743" s="234">
        <v>9736</v>
      </c>
      <c r="D743" s="206" t="s">
        <v>1451</v>
      </c>
      <c r="E743" s="244" t="s">
        <v>3</v>
      </c>
      <c r="F743" s="243" t="s">
        <v>1508</v>
      </c>
      <c r="G743" s="245" t="s">
        <v>256</v>
      </c>
      <c r="H743" s="252">
        <v>0</v>
      </c>
      <c r="I743" s="252">
        <v>625000</v>
      </c>
      <c r="J743" s="252">
        <v>1875000</v>
      </c>
      <c r="K743" s="252">
        <v>0</v>
      </c>
      <c r="L743" s="252">
        <v>0</v>
      </c>
    </row>
    <row r="744" spans="1:12" s="39" customFormat="1" ht="34.799999999999997" customHeight="1" x14ac:dyDescent="0.3">
      <c r="A744" s="38"/>
      <c r="B744" s="240"/>
      <c r="C744" s="234">
        <v>9737</v>
      </c>
      <c r="D744" s="206" t="s">
        <v>1452</v>
      </c>
      <c r="E744" s="244" t="s">
        <v>3</v>
      </c>
      <c r="F744" s="243" t="s">
        <v>1508</v>
      </c>
      <c r="G744" s="245" t="s">
        <v>256</v>
      </c>
      <c r="H744" s="252">
        <v>0</v>
      </c>
      <c r="I744" s="252">
        <v>112500</v>
      </c>
      <c r="J744" s="252">
        <v>337500</v>
      </c>
      <c r="K744" s="252">
        <v>0</v>
      </c>
      <c r="L744" s="252">
        <v>0</v>
      </c>
    </row>
    <row r="745" spans="1:12" s="39" customFormat="1" ht="34.799999999999997" customHeight="1" x14ac:dyDescent="0.3">
      <c r="A745" s="38"/>
      <c r="B745" s="240"/>
      <c r="C745" s="234">
        <v>9738</v>
      </c>
      <c r="D745" s="206" t="s">
        <v>1453</v>
      </c>
      <c r="E745" s="244" t="s">
        <v>130</v>
      </c>
      <c r="F745" s="243" t="s">
        <v>221</v>
      </c>
      <c r="G745" s="245" t="s">
        <v>252</v>
      </c>
      <c r="H745" s="252">
        <v>0</v>
      </c>
      <c r="I745" s="252">
        <v>0</v>
      </c>
      <c r="J745" s="252">
        <v>300000</v>
      </c>
      <c r="K745" s="252">
        <v>0</v>
      </c>
      <c r="L745" s="252">
        <v>0</v>
      </c>
    </row>
    <row r="746" spans="1:12" s="39" customFormat="1" ht="34.799999999999997" customHeight="1" x14ac:dyDescent="0.3">
      <c r="A746" s="38"/>
      <c r="B746" s="240"/>
      <c r="C746" s="234">
        <v>9733</v>
      </c>
      <c r="D746" s="206" t="s">
        <v>1454</v>
      </c>
      <c r="E746" s="244" t="s">
        <v>5</v>
      </c>
      <c r="F746" s="243" t="s">
        <v>1509</v>
      </c>
      <c r="G746" s="245" t="str">
        <f>VLOOKUP(C746,'[1]PDI dettagli'!$A:$J,10,0)</f>
        <v>M4a</v>
      </c>
      <c r="H746" s="252">
        <v>41655.85</v>
      </c>
      <c r="I746" s="252">
        <v>0</v>
      </c>
      <c r="J746" s="252">
        <v>0</v>
      </c>
      <c r="K746" s="252">
        <v>0</v>
      </c>
      <c r="L746" s="252">
        <v>0</v>
      </c>
    </row>
    <row r="747" spans="1:12" s="39" customFormat="1" ht="34.799999999999997" customHeight="1" x14ac:dyDescent="0.3">
      <c r="A747" s="38"/>
      <c r="B747" s="240"/>
      <c r="C747" s="234">
        <v>9734</v>
      </c>
      <c r="D747" s="206" t="s">
        <v>1455</v>
      </c>
      <c r="E747" s="244" t="s">
        <v>2</v>
      </c>
      <c r="F747" s="243" t="s">
        <v>58</v>
      </c>
      <c r="G747" s="245" t="s">
        <v>254</v>
      </c>
      <c r="H747" s="252">
        <v>149898.88</v>
      </c>
      <c r="I747" s="252">
        <v>0</v>
      </c>
      <c r="J747" s="252">
        <v>0</v>
      </c>
      <c r="K747" s="252">
        <v>0</v>
      </c>
      <c r="L747" s="252">
        <v>0</v>
      </c>
    </row>
    <row r="748" spans="1:12" s="39" customFormat="1" ht="46.2" customHeight="1" x14ac:dyDescent="0.3">
      <c r="A748" s="38"/>
      <c r="B748" s="240"/>
      <c r="C748" s="234">
        <v>9739</v>
      </c>
      <c r="D748" s="206" t="s">
        <v>1456</v>
      </c>
      <c r="E748" s="244" t="s">
        <v>5</v>
      </c>
      <c r="F748" s="243" t="s">
        <v>106</v>
      </c>
      <c r="G748" s="245" t="str">
        <f>VLOOKUP(C748,'[1]PDI dettagli'!$A:$J,10,0)</f>
        <v>M4a</v>
      </c>
      <c r="H748" s="252">
        <v>0</v>
      </c>
      <c r="I748" s="252">
        <v>100000</v>
      </c>
      <c r="J748" s="252">
        <v>200000</v>
      </c>
      <c r="K748" s="252">
        <v>300000</v>
      </c>
      <c r="L748" s="252">
        <v>300000</v>
      </c>
    </row>
    <row r="749" spans="1:12" s="39" customFormat="1" ht="41.4" x14ac:dyDescent="0.3">
      <c r="A749" s="38"/>
      <c r="B749" s="240"/>
      <c r="C749" s="234" t="s">
        <v>1359</v>
      </c>
      <c r="D749" s="206" t="s">
        <v>1457</v>
      </c>
      <c r="E749" s="244" t="s">
        <v>5</v>
      </c>
      <c r="F749" s="243" t="s">
        <v>24</v>
      </c>
      <c r="G749" s="245" t="str">
        <f>VLOOKUP(C749,'[1]PDI dettagli'!$A:$J,10,0)</f>
        <v>M4b</v>
      </c>
      <c r="H749" s="252">
        <v>200000</v>
      </c>
      <c r="I749" s="252">
        <v>200000</v>
      </c>
      <c r="J749" s="252">
        <v>200000</v>
      </c>
      <c r="K749" s="252">
        <v>1000000</v>
      </c>
      <c r="L749" s="252">
        <v>5500000</v>
      </c>
    </row>
    <row r="750" spans="1:12" s="5" customFormat="1" ht="25.2" customHeight="1" x14ac:dyDescent="0.3">
      <c r="A750" s="33"/>
      <c r="B750" s="240"/>
      <c r="C750" s="247"/>
      <c r="D750" s="248" t="s">
        <v>406</v>
      </c>
      <c r="E750" s="247"/>
      <c r="F750" s="247"/>
      <c r="G750" s="247"/>
      <c r="H750" s="246">
        <f>SUM(H5:H749)</f>
        <v>103294723.77000003</v>
      </c>
      <c r="I750" s="246">
        <f>SUM(I5:I749)</f>
        <v>95294227.013345167</v>
      </c>
      <c r="J750" s="246">
        <f>SUM(J5:J749)</f>
        <v>127737349.44376767</v>
      </c>
      <c r="K750" s="246">
        <f>SUM(K5:K749)</f>
        <v>113310689.50400005</v>
      </c>
      <c r="L750" s="246">
        <f>SUM(L5:L749)</f>
        <v>98676412.353327394</v>
      </c>
    </row>
    <row r="751" spans="1:12" s="93" customFormat="1" ht="13.8" x14ac:dyDescent="0.3">
      <c r="A751" s="88"/>
      <c r="B751" s="240"/>
      <c r="C751" s="89"/>
      <c r="D751" s="90"/>
      <c r="E751" s="91"/>
      <c r="F751" s="92"/>
      <c r="G751" s="91"/>
      <c r="H751" s="196"/>
      <c r="I751" s="196"/>
      <c r="J751" s="196"/>
      <c r="K751" s="196"/>
      <c r="L751" s="196"/>
    </row>
    <row r="752" spans="1:12" s="93" customFormat="1" ht="10.199999999999999" customHeight="1" x14ac:dyDescent="0.3">
      <c r="B752" s="240"/>
      <c r="C752" s="89"/>
      <c r="D752" s="90"/>
      <c r="E752" s="91"/>
      <c r="F752" s="92"/>
      <c r="G752" s="91"/>
      <c r="H752" s="34"/>
      <c r="I752" s="34"/>
      <c r="J752" s="34"/>
      <c r="K752" s="34"/>
      <c r="L752" s="34"/>
    </row>
    <row r="753" spans="1:12" s="5" customFormat="1" ht="15.6" x14ac:dyDescent="0.3">
      <c r="A753" s="33"/>
      <c r="B753" s="240"/>
      <c r="C753" s="25"/>
      <c r="D753" s="26"/>
      <c r="E753" s="22"/>
      <c r="F753" s="27"/>
      <c r="G753" s="22"/>
      <c r="H753" s="24"/>
      <c r="I753" s="24"/>
      <c r="J753" s="24"/>
      <c r="K753" s="24"/>
      <c r="L753" s="24"/>
    </row>
    <row r="754" spans="1:12" s="6" customFormat="1" ht="13.8" x14ac:dyDescent="0.3">
      <c r="A754" s="29"/>
      <c r="B754" s="236"/>
      <c r="D754" s="19"/>
      <c r="E754" s="13"/>
      <c r="F754" s="13"/>
      <c r="G754" s="14"/>
      <c r="H754" s="9"/>
      <c r="I754" s="9"/>
      <c r="J754" s="9"/>
      <c r="K754" s="9"/>
      <c r="L754" s="9"/>
    </row>
    <row r="755" spans="1:12" s="6" customFormat="1" ht="27.6" x14ac:dyDescent="0.3">
      <c r="A755" s="29"/>
      <c r="B755" s="238"/>
      <c r="C755" s="225">
        <v>9323</v>
      </c>
      <c r="D755" s="206" t="s">
        <v>226</v>
      </c>
      <c r="E755" s="244" t="s">
        <v>660</v>
      </c>
      <c r="F755" s="243" t="s">
        <v>12</v>
      </c>
      <c r="G755" s="245" t="s">
        <v>666</v>
      </c>
      <c r="H755" s="252">
        <v>1318576.73</v>
      </c>
      <c r="I755" s="252">
        <v>3956152</v>
      </c>
      <c r="J755" s="252">
        <v>5000000</v>
      </c>
      <c r="K755" s="252">
        <v>900000</v>
      </c>
      <c r="L755" s="252">
        <v>900000</v>
      </c>
    </row>
    <row r="756" spans="1:12" s="6" customFormat="1" ht="15.6" x14ac:dyDescent="0.3">
      <c r="A756" s="29"/>
      <c r="B756" s="238"/>
      <c r="C756" s="225">
        <v>9694</v>
      </c>
      <c r="D756" s="206" t="s">
        <v>1074</v>
      </c>
      <c r="E756" s="244" t="s">
        <v>660</v>
      </c>
      <c r="F756" s="243" t="s">
        <v>221</v>
      </c>
      <c r="G756" s="245" t="s">
        <v>1075</v>
      </c>
      <c r="H756" s="252">
        <v>1387421.5</v>
      </c>
      <c r="I756" s="252">
        <v>0</v>
      </c>
      <c r="J756" s="252">
        <v>0</v>
      </c>
      <c r="K756" s="252">
        <v>0</v>
      </c>
      <c r="L756" s="252">
        <v>0</v>
      </c>
    </row>
    <row r="757" spans="1:12" s="6" customFormat="1" ht="30" customHeight="1" x14ac:dyDescent="0.3">
      <c r="A757" s="29"/>
      <c r="B757" s="240"/>
      <c r="C757" s="225" t="s">
        <v>1358</v>
      </c>
      <c r="D757" s="206" t="s">
        <v>1449</v>
      </c>
      <c r="E757" s="244" t="s">
        <v>660</v>
      </c>
      <c r="F757" s="243" t="s">
        <v>221</v>
      </c>
      <c r="G757" s="245" t="s">
        <v>666</v>
      </c>
      <c r="H757" s="252">
        <v>0</v>
      </c>
      <c r="I757" s="252">
        <v>500000</v>
      </c>
      <c r="J757" s="252">
        <v>2093000</v>
      </c>
      <c r="K757" s="252">
        <v>8481617.0700000003</v>
      </c>
      <c r="L757" s="252">
        <v>6888617.0700000003</v>
      </c>
    </row>
    <row r="758" spans="1:12" s="6" customFormat="1" ht="28.2" customHeight="1" x14ac:dyDescent="0.3">
      <c r="A758" s="30"/>
      <c r="B758" s="242"/>
      <c r="C758" s="247"/>
      <c r="D758" s="248" t="s">
        <v>237</v>
      </c>
      <c r="E758" s="247"/>
      <c r="F758" s="247"/>
      <c r="G758" s="247"/>
      <c r="H758" s="246">
        <f t="shared" ref="H758" si="0">SUM(H755:H757)</f>
        <v>2705998.23</v>
      </c>
      <c r="I758" s="246">
        <f t="shared" ref="I758" si="1">SUM(I755:I757)</f>
        <v>4456152</v>
      </c>
      <c r="J758" s="246">
        <f t="shared" ref="J758" si="2">SUM(J755:J757)</f>
        <v>7093000</v>
      </c>
      <c r="K758" s="246">
        <f t="shared" ref="K758" si="3">SUM(K755:K757)</f>
        <v>9381617.0700000003</v>
      </c>
      <c r="L758" s="246">
        <f t="shared" ref="L758" si="4">SUM(L755:L757)</f>
        <v>7788617.0700000003</v>
      </c>
    </row>
    <row r="759" spans="1:12" s="6" customFormat="1" ht="13.8" x14ac:dyDescent="0.3">
      <c r="A759" s="29"/>
      <c r="B759" s="242"/>
      <c r="C759" s="23"/>
      <c r="D759" s="20"/>
      <c r="E759" s="10"/>
      <c r="F759" s="9"/>
      <c r="G759" s="8"/>
      <c r="H759" s="16"/>
      <c r="I759" s="16"/>
      <c r="J759" s="16"/>
      <c r="K759" s="16"/>
      <c r="L759" s="16"/>
    </row>
    <row r="760" spans="1:12" s="6" customFormat="1" ht="32.4" customHeight="1" x14ac:dyDescent="0.3">
      <c r="A760" s="29"/>
      <c r="B760" s="242"/>
      <c r="C760" s="247"/>
      <c r="D760" s="248" t="s">
        <v>1522</v>
      </c>
      <c r="E760" s="247"/>
      <c r="F760" s="247"/>
      <c r="G760" s="247"/>
      <c r="H760" s="246">
        <f>H750+H758</f>
        <v>106000722.00000003</v>
      </c>
      <c r="I760" s="246">
        <f>I750+I758</f>
        <v>99750379.013345167</v>
      </c>
      <c r="J760" s="246">
        <f>J750+J758</f>
        <v>134830349.44376767</v>
      </c>
      <c r="K760" s="246">
        <f>K750+K758</f>
        <v>122692306.57400006</v>
      </c>
      <c r="L760" s="246">
        <f>L750+L758</f>
        <v>106465029.42332739</v>
      </c>
    </row>
    <row r="761" spans="1:12" s="39" customFormat="1" ht="13.8" x14ac:dyDescent="0.3">
      <c r="A761" s="38"/>
      <c r="B761" s="236"/>
      <c r="C761" s="40"/>
      <c r="D761" s="41"/>
      <c r="E761" s="43"/>
      <c r="F761" s="42"/>
      <c r="G761" s="35"/>
      <c r="H761" s="216"/>
      <c r="I761" s="216"/>
      <c r="J761" s="216"/>
      <c r="K761" s="216"/>
      <c r="L761" s="216"/>
    </row>
    <row r="762" spans="1:12" s="39" customFormat="1" ht="13.8" x14ac:dyDescent="0.3">
      <c r="A762" s="38"/>
      <c r="B762" s="236"/>
      <c r="D762" s="45"/>
      <c r="E762" s="44"/>
      <c r="F762" s="44"/>
      <c r="G762" s="46"/>
      <c r="H762" s="217"/>
      <c r="I762" s="217"/>
      <c r="J762" s="217"/>
      <c r="K762" s="217"/>
      <c r="L762" s="217"/>
    </row>
  </sheetData>
  <sheetProtection autoFilter="0"/>
  <autoFilter ref="A4:L750" xr:uid="{00000000-0001-0000-0000-000000000000}"/>
  <customSheetViews>
    <customSheetView guid="{15C783C9-7880-4A46-98BA-60212D381EDA}" scale="80" fitToPage="1" printArea="1" filter="1" showAutoFilter="1" hiddenRows="1" hiddenColumns="1">
      <pane xSplit="3" ySplit="3" topLeftCell="BT940" activePane="bottomRight" state="frozen"/>
      <selection pane="bottomRight" activeCell="CT966" sqref="CT966"/>
      <pageMargins left="0.23622047244094491" right="0.23622047244094491" top="0.74803149606299213" bottom="0.74803149606299213" header="0.31496062992125984" footer="0.31496062992125984"/>
      <pageSetup paperSize="8" scale="44" fitToHeight="50" orientation="landscape" r:id="rId1"/>
      <autoFilter ref="A3:CW1794" xr:uid="{E3029BD2-43F2-419F-9E04-F03B01FDFBAD}">
        <filterColumn colId="38">
          <customFilters>
            <customFilter operator="notEqual" val=" "/>
          </customFilters>
        </filterColumn>
      </autoFilter>
    </customSheetView>
  </customSheetViews>
  <phoneticPr fontId="41" type="noConversion"/>
  <pageMargins left="0.23622047244094491" right="0.23622047244094491" top="0.74803149606299213" bottom="0.74803149606299213" header="0.31496062992125984" footer="0.31496062992125984"/>
  <pageSetup paperSize="9" fitToHeight="50" orientation="landscape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96CB6-4D45-4C34-A175-D6B283AA7119}">
  <sheetPr codeName="Foglio6"/>
  <dimension ref="A1:X2"/>
  <sheetViews>
    <sheetView workbookViewId="0">
      <selection sqref="A1:X2"/>
    </sheetView>
  </sheetViews>
  <sheetFormatPr defaultRowHeight="14.4" x14ac:dyDescent="0.3"/>
  <cols>
    <col min="1" max="1" width="18" customWidth="1"/>
    <col min="2" max="2" width="10.6640625" customWidth="1"/>
    <col min="3" max="3" width="13.6640625" customWidth="1"/>
    <col min="5" max="5" width="11" customWidth="1"/>
    <col min="6" max="6" width="13.6640625" customWidth="1"/>
    <col min="7" max="7" width="23.44140625" customWidth="1"/>
    <col min="8" max="8" width="11.5546875" customWidth="1"/>
    <col min="9" max="9" width="12.44140625" customWidth="1"/>
    <col min="12" max="12" width="13.109375" customWidth="1"/>
    <col min="13" max="13" width="13.88671875" customWidth="1"/>
    <col min="14" max="14" width="14.33203125" customWidth="1"/>
    <col min="15" max="15" width="13.33203125" customWidth="1"/>
    <col min="16" max="16" width="10" customWidth="1"/>
    <col min="17" max="17" width="12.5546875" customWidth="1"/>
    <col min="19" max="19" width="15.109375" customWidth="1"/>
    <col min="20" max="20" width="14.33203125" customWidth="1"/>
    <col min="21" max="21" width="19.109375" customWidth="1"/>
    <col min="22" max="22" width="10.6640625" customWidth="1"/>
    <col min="23" max="23" width="17.88671875" customWidth="1"/>
    <col min="24" max="24" width="12.44140625" customWidth="1"/>
  </cols>
  <sheetData>
    <row r="1" spans="1:24" x14ac:dyDescent="0.3">
      <c r="A1" t="s">
        <v>669</v>
      </c>
      <c r="B1" t="s">
        <v>670</v>
      </c>
      <c r="C1" t="s">
        <v>671</v>
      </c>
      <c r="D1" t="s">
        <v>672</v>
      </c>
      <c r="E1" t="s">
        <v>673</v>
      </c>
      <c r="F1" t="s">
        <v>674</v>
      </c>
      <c r="G1" t="s">
        <v>675</v>
      </c>
      <c r="H1" t="s">
        <v>676</v>
      </c>
      <c r="I1" t="s">
        <v>677</v>
      </c>
      <c r="J1" t="s">
        <v>667</v>
      </c>
      <c r="K1" t="s">
        <v>678</v>
      </c>
      <c r="L1" t="s">
        <v>679</v>
      </c>
      <c r="M1" t="s">
        <v>680</v>
      </c>
      <c r="N1" t="s">
        <v>681</v>
      </c>
      <c r="O1" t="s">
        <v>682</v>
      </c>
      <c r="P1" t="s">
        <v>683</v>
      </c>
      <c r="Q1" t="s">
        <v>684</v>
      </c>
      <c r="R1" t="s">
        <v>685</v>
      </c>
      <c r="S1" t="s">
        <v>686</v>
      </c>
      <c r="T1" t="s">
        <v>687</v>
      </c>
      <c r="U1" t="s">
        <v>688</v>
      </c>
      <c r="V1" t="s">
        <v>689</v>
      </c>
      <c r="W1" t="s">
        <v>690</v>
      </c>
      <c r="X1" t="s">
        <v>691</v>
      </c>
    </row>
    <row r="2" spans="1:24" x14ac:dyDescent="0.3">
      <c r="A2">
        <v>4989081</v>
      </c>
      <c r="B2" s="208">
        <v>43894</v>
      </c>
      <c r="C2" t="s">
        <v>692</v>
      </c>
      <c r="D2" t="s">
        <v>693</v>
      </c>
      <c r="E2" t="s">
        <v>694</v>
      </c>
      <c r="F2" t="s">
        <v>695</v>
      </c>
      <c r="G2" t="s">
        <v>668</v>
      </c>
      <c r="H2" t="s">
        <v>668</v>
      </c>
      <c r="I2" t="s">
        <v>668</v>
      </c>
      <c r="K2" t="s">
        <v>696</v>
      </c>
      <c r="L2" t="s">
        <v>697</v>
      </c>
      <c r="M2" s="208">
        <v>43894</v>
      </c>
      <c r="N2" t="s">
        <v>698</v>
      </c>
      <c r="Q2" t="s">
        <v>699</v>
      </c>
      <c r="R2">
        <v>38.479999999999997</v>
      </c>
      <c r="S2">
        <v>38.479999999999997</v>
      </c>
      <c r="T2" t="s">
        <v>700</v>
      </c>
      <c r="U2" t="s">
        <v>701</v>
      </c>
      <c r="V2" t="s">
        <v>702</v>
      </c>
      <c r="X2">
        <v>8123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D4473-DD97-4738-8746-B2C7EC66C120}">
  <sheetPr codeName="Foglio7"/>
  <dimension ref="A1:V17"/>
  <sheetViews>
    <sheetView workbookViewId="0">
      <selection sqref="A1:V17"/>
    </sheetView>
  </sheetViews>
  <sheetFormatPr defaultRowHeight="14.4" x14ac:dyDescent="0.3"/>
  <cols>
    <col min="1" max="1" width="18" customWidth="1"/>
    <col min="2" max="2" width="10.6640625" customWidth="1"/>
    <col min="3" max="3" width="13.6640625" customWidth="1"/>
    <col min="5" max="5" width="12.88671875" customWidth="1"/>
    <col min="6" max="6" width="17.33203125" customWidth="1"/>
    <col min="7" max="7" width="21.6640625" customWidth="1"/>
    <col min="10" max="10" width="13.109375" customWidth="1"/>
    <col min="11" max="11" width="13.88671875" customWidth="1"/>
    <col min="12" max="12" width="14.33203125" customWidth="1"/>
    <col min="13" max="13" width="13.33203125" customWidth="1"/>
    <col min="14" max="14" width="10" customWidth="1"/>
    <col min="15" max="15" width="12.5546875" customWidth="1"/>
    <col min="17" max="17" width="15.109375" customWidth="1"/>
    <col min="18" max="18" width="14.33203125" customWidth="1"/>
    <col min="19" max="19" width="19.109375" customWidth="1"/>
    <col min="20" max="20" width="10.6640625" customWidth="1"/>
    <col min="21" max="21" width="17.88671875" customWidth="1"/>
    <col min="22" max="22" width="12.44140625" customWidth="1"/>
  </cols>
  <sheetData>
    <row r="1" spans="1:22" x14ac:dyDescent="0.3">
      <c r="A1" t="s">
        <v>669</v>
      </c>
      <c r="B1" t="s">
        <v>670</v>
      </c>
      <c r="C1" t="s">
        <v>671</v>
      </c>
      <c r="D1" t="s">
        <v>672</v>
      </c>
      <c r="E1" t="s">
        <v>707</v>
      </c>
      <c r="F1" t="s">
        <v>708</v>
      </c>
      <c r="G1" t="s">
        <v>709</v>
      </c>
      <c r="H1" t="s">
        <v>667</v>
      </c>
      <c r="I1" t="s">
        <v>678</v>
      </c>
      <c r="J1" t="s">
        <v>679</v>
      </c>
      <c r="K1" t="s">
        <v>680</v>
      </c>
      <c r="L1" t="s">
        <v>681</v>
      </c>
      <c r="M1" t="s">
        <v>682</v>
      </c>
      <c r="N1" t="s">
        <v>683</v>
      </c>
      <c r="O1" t="s">
        <v>684</v>
      </c>
      <c r="P1" t="s">
        <v>685</v>
      </c>
      <c r="Q1" t="s">
        <v>686</v>
      </c>
      <c r="R1" t="s">
        <v>687</v>
      </c>
      <c r="S1" t="s">
        <v>688</v>
      </c>
      <c r="T1" t="s">
        <v>689</v>
      </c>
      <c r="U1" t="s">
        <v>690</v>
      </c>
      <c r="V1" t="s">
        <v>691</v>
      </c>
    </row>
    <row r="2" spans="1:22" x14ac:dyDescent="0.3">
      <c r="A2">
        <v>5064967</v>
      </c>
      <c r="B2" s="208">
        <v>43889</v>
      </c>
      <c r="C2" t="s">
        <v>566</v>
      </c>
      <c r="D2" t="s">
        <v>710</v>
      </c>
      <c r="E2">
        <v>0</v>
      </c>
      <c r="F2" t="s">
        <v>705</v>
      </c>
      <c r="G2" t="s">
        <v>705</v>
      </c>
      <c r="H2" t="s">
        <v>483</v>
      </c>
      <c r="I2" t="s">
        <v>711</v>
      </c>
      <c r="J2" t="s">
        <v>712</v>
      </c>
      <c r="K2" s="208">
        <v>43889</v>
      </c>
      <c r="L2" t="s">
        <v>713</v>
      </c>
      <c r="O2" t="s">
        <v>714</v>
      </c>
      <c r="P2">
        <v>168.63</v>
      </c>
      <c r="Q2">
        <v>168.63</v>
      </c>
      <c r="S2" t="s">
        <v>715</v>
      </c>
      <c r="T2" t="s">
        <v>702</v>
      </c>
      <c r="U2" t="s">
        <v>716</v>
      </c>
      <c r="V2">
        <v>2219</v>
      </c>
    </row>
    <row r="3" spans="1:22" x14ac:dyDescent="0.3">
      <c r="A3">
        <v>5064966</v>
      </c>
      <c r="B3" s="208">
        <v>43888</v>
      </c>
      <c r="C3" t="s">
        <v>566</v>
      </c>
      <c r="D3" t="s">
        <v>710</v>
      </c>
      <c r="E3">
        <v>0</v>
      </c>
      <c r="F3" t="s">
        <v>705</v>
      </c>
      <c r="G3" t="s">
        <v>705</v>
      </c>
      <c r="H3" t="s">
        <v>483</v>
      </c>
      <c r="I3" t="s">
        <v>711</v>
      </c>
      <c r="J3" t="s">
        <v>712</v>
      </c>
      <c r="K3" s="208">
        <v>43888</v>
      </c>
      <c r="L3" t="s">
        <v>713</v>
      </c>
      <c r="O3" t="s">
        <v>714</v>
      </c>
      <c r="P3">
        <v>168.63</v>
      </c>
      <c r="Q3">
        <v>168.63</v>
      </c>
      <c r="S3" t="s">
        <v>715</v>
      </c>
      <c r="T3" t="s">
        <v>702</v>
      </c>
      <c r="U3" t="s">
        <v>716</v>
      </c>
      <c r="V3">
        <v>2219</v>
      </c>
    </row>
    <row r="4" spans="1:22" x14ac:dyDescent="0.3">
      <c r="A4">
        <v>5064965</v>
      </c>
      <c r="B4" s="208">
        <v>43887</v>
      </c>
      <c r="C4" t="s">
        <v>566</v>
      </c>
      <c r="D4" t="s">
        <v>710</v>
      </c>
      <c r="E4">
        <v>0</v>
      </c>
      <c r="F4" t="s">
        <v>705</v>
      </c>
      <c r="G4" t="s">
        <v>705</v>
      </c>
      <c r="H4" t="s">
        <v>483</v>
      </c>
      <c r="I4" t="s">
        <v>711</v>
      </c>
      <c r="J4" t="s">
        <v>712</v>
      </c>
      <c r="K4" s="208">
        <v>43887</v>
      </c>
      <c r="L4" t="s">
        <v>713</v>
      </c>
      <c r="O4" t="s">
        <v>714</v>
      </c>
      <c r="P4">
        <v>168.63</v>
      </c>
      <c r="Q4">
        <v>168.63</v>
      </c>
      <c r="S4" t="s">
        <v>715</v>
      </c>
      <c r="T4" t="s">
        <v>702</v>
      </c>
      <c r="U4" t="s">
        <v>716</v>
      </c>
      <c r="V4">
        <v>2219</v>
      </c>
    </row>
    <row r="5" spans="1:22" x14ac:dyDescent="0.3">
      <c r="A5">
        <v>5064964</v>
      </c>
      <c r="B5" s="208">
        <v>43886</v>
      </c>
      <c r="C5" t="s">
        <v>566</v>
      </c>
      <c r="D5" t="s">
        <v>710</v>
      </c>
      <c r="E5">
        <v>0</v>
      </c>
      <c r="F5" t="s">
        <v>705</v>
      </c>
      <c r="G5" t="s">
        <v>705</v>
      </c>
      <c r="H5" t="s">
        <v>483</v>
      </c>
      <c r="I5" t="s">
        <v>711</v>
      </c>
      <c r="J5" t="s">
        <v>712</v>
      </c>
      <c r="K5" s="208">
        <v>43886</v>
      </c>
      <c r="L5" t="s">
        <v>713</v>
      </c>
      <c r="O5" t="s">
        <v>714</v>
      </c>
      <c r="P5">
        <v>168.63</v>
      </c>
      <c r="Q5">
        <v>168.63</v>
      </c>
      <c r="S5" t="s">
        <v>715</v>
      </c>
      <c r="T5" t="s">
        <v>702</v>
      </c>
      <c r="U5" t="s">
        <v>716</v>
      </c>
      <c r="V5">
        <v>2219</v>
      </c>
    </row>
    <row r="6" spans="1:22" x14ac:dyDescent="0.3">
      <c r="A6">
        <v>5048327</v>
      </c>
      <c r="B6" s="208">
        <v>43915</v>
      </c>
      <c r="C6" t="s">
        <v>566</v>
      </c>
      <c r="D6" t="s">
        <v>710</v>
      </c>
      <c r="E6">
        <v>0</v>
      </c>
      <c r="F6" t="s">
        <v>705</v>
      </c>
      <c r="G6" t="s">
        <v>705</v>
      </c>
      <c r="H6" t="s">
        <v>483</v>
      </c>
      <c r="I6" t="s">
        <v>711</v>
      </c>
      <c r="J6" t="s">
        <v>712</v>
      </c>
      <c r="K6" s="208">
        <v>43915</v>
      </c>
      <c r="L6" t="s">
        <v>717</v>
      </c>
      <c r="O6" t="s">
        <v>714</v>
      </c>
      <c r="P6">
        <v>168.63</v>
      </c>
      <c r="Q6">
        <v>168.63</v>
      </c>
      <c r="S6" t="s">
        <v>715</v>
      </c>
      <c r="T6" t="s">
        <v>702</v>
      </c>
      <c r="U6" t="s">
        <v>716</v>
      </c>
      <c r="V6">
        <v>2219</v>
      </c>
    </row>
    <row r="7" spans="1:22" x14ac:dyDescent="0.3">
      <c r="A7">
        <v>5048326</v>
      </c>
      <c r="B7" s="208">
        <v>43914</v>
      </c>
      <c r="C7" t="s">
        <v>566</v>
      </c>
      <c r="D7" t="s">
        <v>710</v>
      </c>
      <c r="E7">
        <v>0</v>
      </c>
      <c r="F7" t="s">
        <v>705</v>
      </c>
      <c r="G7" t="s">
        <v>705</v>
      </c>
      <c r="H7" t="s">
        <v>483</v>
      </c>
      <c r="I7" t="s">
        <v>711</v>
      </c>
      <c r="J7" t="s">
        <v>712</v>
      </c>
      <c r="K7" s="208">
        <v>43914</v>
      </c>
      <c r="L7" t="s">
        <v>717</v>
      </c>
      <c r="O7" t="s">
        <v>714</v>
      </c>
      <c r="P7">
        <v>168.63</v>
      </c>
      <c r="Q7">
        <v>168.63</v>
      </c>
      <c r="S7" t="s">
        <v>715</v>
      </c>
      <c r="T7" t="s">
        <v>702</v>
      </c>
      <c r="U7" t="s">
        <v>716</v>
      </c>
      <c r="V7">
        <v>2219</v>
      </c>
    </row>
    <row r="8" spans="1:22" x14ac:dyDescent="0.3">
      <c r="A8">
        <v>5048325</v>
      </c>
      <c r="B8" s="208">
        <v>43913</v>
      </c>
      <c r="C8" t="s">
        <v>566</v>
      </c>
      <c r="D8" t="s">
        <v>710</v>
      </c>
      <c r="E8">
        <v>0</v>
      </c>
      <c r="F8" t="s">
        <v>705</v>
      </c>
      <c r="G8" t="s">
        <v>705</v>
      </c>
      <c r="H8" t="s">
        <v>483</v>
      </c>
      <c r="I8" t="s">
        <v>711</v>
      </c>
      <c r="J8" t="s">
        <v>712</v>
      </c>
      <c r="K8" s="208">
        <v>43913</v>
      </c>
      <c r="L8" t="s">
        <v>717</v>
      </c>
      <c r="O8" t="s">
        <v>714</v>
      </c>
      <c r="P8">
        <v>168.63</v>
      </c>
      <c r="Q8">
        <v>168.63</v>
      </c>
      <c r="S8" t="s">
        <v>715</v>
      </c>
      <c r="T8" t="s">
        <v>702</v>
      </c>
      <c r="U8" t="s">
        <v>716</v>
      </c>
      <c r="V8">
        <v>2219</v>
      </c>
    </row>
    <row r="9" spans="1:22" x14ac:dyDescent="0.3">
      <c r="A9">
        <v>5048329</v>
      </c>
      <c r="B9" s="208">
        <v>43917</v>
      </c>
      <c r="C9" t="s">
        <v>566</v>
      </c>
      <c r="D9" t="s">
        <v>710</v>
      </c>
      <c r="E9">
        <v>0</v>
      </c>
      <c r="F9" t="s">
        <v>705</v>
      </c>
      <c r="G9" t="s">
        <v>705</v>
      </c>
      <c r="H9" t="s">
        <v>483</v>
      </c>
      <c r="I9" t="s">
        <v>711</v>
      </c>
      <c r="J9" t="s">
        <v>712</v>
      </c>
      <c r="K9" s="208">
        <v>43917</v>
      </c>
      <c r="L9" t="s">
        <v>717</v>
      </c>
      <c r="O9" t="s">
        <v>714</v>
      </c>
      <c r="P9">
        <v>168.63</v>
      </c>
      <c r="Q9">
        <v>168.63</v>
      </c>
      <c r="S9" t="s">
        <v>715</v>
      </c>
      <c r="T9" t="s">
        <v>702</v>
      </c>
      <c r="U9" t="s">
        <v>716</v>
      </c>
      <c r="V9">
        <v>2219</v>
      </c>
    </row>
    <row r="10" spans="1:22" x14ac:dyDescent="0.3">
      <c r="A10">
        <v>5048328</v>
      </c>
      <c r="B10" s="208">
        <v>43916</v>
      </c>
      <c r="C10" t="s">
        <v>566</v>
      </c>
      <c r="D10" t="s">
        <v>710</v>
      </c>
      <c r="E10">
        <v>0</v>
      </c>
      <c r="F10" t="s">
        <v>705</v>
      </c>
      <c r="G10" t="s">
        <v>705</v>
      </c>
      <c r="H10" t="s">
        <v>483</v>
      </c>
      <c r="I10" t="s">
        <v>711</v>
      </c>
      <c r="J10" t="s">
        <v>712</v>
      </c>
      <c r="K10" s="208">
        <v>43916</v>
      </c>
      <c r="L10" t="s">
        <v>717</v>
      </c>
      <c r="O10" t="s">
        <v>714</v>
      </c>
      <c r="P10">
        <v>168.63</v>
      </c>
      <c r="Q10">
        <v>168.63</v>
      </c>
      <c r="S10" t="s">
        <v>715</v>
      </c>
      <c r="T10" t="s">
        <v>702</v>
      </c>
      <c r="U10" t="s">
        <v>716</v>
      </c>
      <c r="V10">
        <v>2219</v>
      </c>
    </row>
    <row r="11" spans="1:22" x14ac:dyDescent="0.3">
      <c r="A11">
        <v>5002875</v>
      </c>
      <c r="B11" s="208">
        <v>43882</v>
      </c>
      <c r="C11" t="s">
        <v>566</v>
      </c>
      <c r="D11" t="s">
        <v>710</v>
      </c>
      <c r="E11">
        <v>0</v>
      </c>
      <c r="F11" t="s">
        <v>705</v>
      </c>
      <c r="G11" t="s">
        <v>705</v>
      </c>
      <c r="H11" t="s">
        <v>483</v>
      </c>
      <c r="I11" t="s">
        <v>711</v>
      </c>
      <c r="J11" t="s">
        <v>712</v>
      </c>
      <c r="K11" s="208">
        <v>43882</v>
      </c>
      <c r="L11" t="s">
        <v>717</v>
      </c>
      <c r="O11" t="s">
        <v>714</v>
      </c>
      <c r="P11">
        <v>168.63</v>
      </c>
      <c r="Q11">
        <v>168.63</v>
      </c>
      <c r="S11" t="s">
        <v>715</v>
      </c>
      <c r="T11" t="s">
        <v>702</v>
      </c>
      <c r="U11" t="s">
        <v>716</v>
      </c>
      <c r="V11">
        <v>2219</v>
      </c>
    </row>
    <row r="12" spans="1:22" x14ac:dyDescent="0.3">
      <c r="A12">
        <v>5002874</v>
      </c>
      <c r="B12" s="208">
        <v>43881</v>
      </c>
      <c r="C12" t="s">
        <v>566</v>
      </c>
      <c r="D12" t="s">
        <v>710</v>
      </c>
      <c r="E12">
        <v>0</v>
      </c>
      <c r="F12" t="s">
        <v>705</v>
      </c>
      <c r="G12" t="s">
        <v>705</v>
      </c>
      <c r="H12" t="s">
        <v>483</v>
      </c>
      <c r="I12" t="s">
        <v>711</v>
      </c>
      <c r="J12" t="s">
        <v>712</v>
      </c>
      <c r="K12" s="208">
        <v>43881</v>
      </c>
      <c r="L12" t="s">
        <v>717</v>
      </c>
      <c r="O12" t="s">
        <v>714</v>
      </c>
      <c r="P12">
        <v>168.63</v>
      </c>
      <c r="Q12">
        <v>168.63</v>
      </c>
      <c r="S12" t="s">
        <v>715</v>
      </c>
      <c r="T12" t="s">
        <v>702</v>
      </c>
      <c r="U12" t="s">
        <v>716</v>
      </c>
      <c r="V12">
        <v>2219</v>
      </c>
    </row>
    <row r="13" spans="1:22" x14ac:dyDescent="0.3">
      <c r="A13">
        <v>5002873</v>
      </c>
      <c r="B13" s="208">
        <v>43880</v>
      </c>
      <c r="C13" t="s">
        <v>566</v>
      </c>
      <c r="D13" t="s">
        <v>710</v>
      </c>
      <c r="E13">
        <v>0</v>
      </c>
      <c r="F13" t="s">
        <v>705</v>
      </c>
      <c r="G13" t="s">
        <v>705</v>
      </c>
      <c r="H13" t="s">
        <v>483</v>
      </c>
      <c r="I13" t="s">
        <v>711</v>
      </c>
      <c r="J13" t="s">
        <v>712</v>
      </c>
      <c r="K13" s="208">
        <v>43880</v>
      </c>
      <c r="L13" t="s">
        <v>717</v>
      </c>
      <c r="O13" t="s">
        <v>714</v>
      </c>
      <c r="P13">
        <v>168.63</v>
      </c>
      <c r="Q13">
        <v>168.63</v>
      </c>
      <c r="S13" t="s">
        <v>715</v>
      </c>
      <c r="T13" t="s">
        <v>702</v>
      </c>
      <c r="U13" t="s">
        <v>716</v>
      </c>
      <c r="V13">
        <v>2219</v>
      </c>
    </row>
    <row r="14" spans="1:22" x14ac:dyDescent="0.3">
      <c r="A14">
        <v>5002872</v>
      </c>
      <c r="B14" s="208">
        <v>43879</v>
      </c>
      <c r="C14" t="s">
        <v>566</v>
      </c>
      <c r="D14" t="s">
        <v>710</v>
      </c>
      <c r="E14">
        <v>0</v>
      </c>
      <c r="F14" t="s">
        <v>705</v>
      </c>
      <c r="G14" t="s">
        <v>705</v>
      </c>
      <c r="H14" t="s">
        <v>483</v>
      </c>
      <c r="I14" t="s">
        <v>711</v>
      </c>
      <c r="J14" t="s">
        <v>712</v>
      </c>
      <c r="K14" s="208">
        <v>43879</v>
      </c>
      <c r="L14" t="s">
        <v>717</v>
      </c>
      <c r="O14" t="s">
        <v>714</v>
      </c>
      <c r="P14">
        <v>168.63</v>
      </c>
      <c r="Q14">
        <v>168.63</v>
      </c>
      <c r="S14" t="s">
        <v>715</v>
      </c>
      <c r="T14" t="s">
        <v>702</v>
      </c>
      <c r="U14" t="s">
        <v>716</v>
      </c>
      <c r="V14">
        <v>2219</v>
      </c>
    </row>
    <row r="15" spans="1:22" x14ac:dyDescent="0.3">
      <c r="A15">
        <v>5007436</v>
      </c>
      <c r="B15" s="208">
        <v>43895</v>
      </c>
      <c r="C15" t="s">
        <v>566</v>
      </c>
      <c r="D15" t="s">
        <v>710</v>
      </c>
      <c r="E15">
        <v>0</v>
      </c>
      <c r="F15" t="s">
        <v>705</v>
      </c>
      <c r="G15" t="s">
        <v>705</v>
      </c>
      <c r="H15" t="s">
        <v>483</v>
      </c>
      <c r="I15" t="s">
        <v>718</v>
      </c>
      <c r="J15" t="s">
        <v>712</v>
      </c>
      <c r="K15" s="208">
        <v>43895</v>
      </c>
      <c r="L15" t="s">
        <v>719</v>
      </c>
      <c r="O15" t="s">
        <v>699</v>
      </c>
      <c r="P15">
        <v>37.25</v>
      </c>
      <c r="Q15">
        <v>37.25</v>
      </c>
      <c r="S15" t="s">
        <v>715</v>
      </c>
      <c r="T15" t="s">
        <v>702</v>
      </c>
      <c r="U15" t="s">
        <v>716</v>
      </c>
      <c r="V15">
        <v>2219</v>
      </c>
    </row>
    <row r="16" spans="1:22" x14ac:dyDescent="0.3">
      <c r="A16">
        <v>5007434</v>
      </c>
      <c r="B16" s="208">
        <v>43894</v>
      </c>
      <c r="C16" t="s">
        <v>566</v>
      </c>
      <c r="D16" t="s">
        <v>710</v>
      </c>
      <c r="E16">
        <v>0</v>
      </c>
      <c r="F16" t="s">
        <v>705</v>
      </c>
      <c r="G16" t="s">
        <v>705</v>
      </c>
      <c r="H16" t="s">
        <v>483</v>
      </c>
      <c r="I16" t="s">
        <v>718</v>
      </c>
      <c r="J16" t="s">
        <v>712</v>
      </c>
      <c r="K16" s="208">
        <v>43894</v>
      </c>
      <c r="L16" t="s">
        <v>719</v>
      </c>
      <c r="O16" t="s">
        <v>720</v>
      </c>
      <c r="P16">
        <v>74.69</v>
      </c>
      <c r="Q16">
        <v>74.69</v>
      </c>
      <c r="S16" t="s">
        <v>715</v>
      </c>
      <c r="T16" t="s">
        <v>702</v>
      </c>
      <c r="U16" t="s">
        <v>716</v>
      </c>
      <c r="V16">
        <v>2219</v>
      </c>
    </row>
    <row r="17" spans="1:22" x14ac:dyDescent="0.3">
      <c r="A17">
        <v>5002871</v>
      </c>
      <c r="B17" s="208">
        <v>43878</v>
      </c>
      <c r="C17" t="s">
        <v>566</v>
      </c>
      <c r="D17" t="s">
        <v>710</v>
      </c>
      <c r="E17">
        <v>0</v>
      </c>
      <c r="F17" t="s">
        <v>705</v>
      </c>
      <c r="G17" t="s">
        <v>705</v>
      </c>
      <c r="H17" t="s">
        <v>483</v>
      </c>
      <c r="I17" t="s">
        <v>711</v>
      </c>
      <c r="J17" t="s">
        <v>712</v>
      </c>
      <c r="K17" s="208">
        <v>43878</v>
      </c>
      <c r="L17" t="s">
        <v>717</v>
      </c>
      <c r="O17" t="s">
        <v>714</v>
      </c>
      <c r="P17">
        <v>168.63</v>
      </c>
      <c r="Q17">
        <v>168.63</v>
      </c>
      <c r="S17" t="s">
        <v>715</v>
      </c>
      <c r="T17" t="s">
        <v>702</v>
      </c>
      <c r="U17" t="s">
        <v>716</v>
      </c>
      <c r="V17">
        <v>2219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DE59E-D47F-412A-9B49-92122C600F48}">
  <sheetPr codeName="Foglio8"/>
  <dimension ref="A1:V14"/>
  <sheetViews>
    <sheetView workbookViewId="0">
      <selection sqref="A1:V14"/>
    </sheetView>
  </sheetViews>
  <sheetFormatPr defaultRowHeight="14.4" x14ac:dyDescent="0.3"/>
  <cols>
    <col min="1" max="1" width="18" customWidth="1"/>
    <col min="2" max="2" width="10.6640625" customWidth="1"/>
    <col min="3" max="3" width="13.6640625" customWidth="1"/>
    <col min="5" max="5" width="12.88671875" customWidth="1"/>
    <col min="6" max="6" width="17.33203125" customWidth="1"/>
    <col min="7" max="7" width="21.6640625" customWidth="1"/>
    <col min="10" max="10" width="13.109375" customWidth="1"/>
    <col min="11" max="11" width="13.88671875" customWidth="1"/>
    <col min="12" max="12" width="14.33203125" customWidth="1"/>
    <col min="13" max="13" width="13.33203125" customWidth="1"/>
    <col min="14" max="14" width="10" customWidth="1"/>
    <col min="15" max="15" width="12.5546875" customWidth="1"/>
    <col min="17" max="17" width="15.109375" customWidth="1"/>
    <col min="18" max="18" width="14.33203125" customWidth="1"/>
    <col min="19" max="19" width="19.109375" customWidth="1"/>
    <col min="20" max="20" width="10.6640625" customWidth="1"/>
    <col min="21" max="21" width="17.88671875" customWidth="1"/>
    <col min="22" max="22" width="12.44140625" customWidth="1"/>
  </cols>
  <sheetData>
    <row r="1" spans="1:22" x14ac:dyDescent="0.3">
      <c r="A1" t="s">
        <v>669</v>
      </c>
      <c r="B1" t="s">
        <v>670</v>
      </c>
      <c r="C1" t="s">
        <v>671</v>
      </c>
      <c r="D1" t="s">
        <v>672</v>
      </c>
      <c r="E1" t="s">
        <v>707</v>
      </c>
      <c r="F1" t="s">
        <v>708</v>
      </c>
      <c r="G1" t="s">
        <v>709</v>
      </c>
      <c r="H1" t="s">
        <v>667</v>
      </c>
      <c r="I1" t="s">
        <v>678</v>
      </c>
      <c r="J1" t="s">
        <v>679</v>
      </c>
      <c r="K1" t="s">
        <v>680</v>
      </c>
      <c r="L1" t="s">
        <v>681</v>
      </c>
      <c r="M1" t="s">
        <v>682</v>
      </c>
      <c r="N1" t="s">
        <v>683</v>
      </c>
      <c r="O1" t="s">
        <v>684</v>
      </c>
      <c r="P1" t="s">
        <v>685</v>
      </c>
      <c r="Q1" t="s">
        <v>686</v>
      </c>
      <c r="R1" t="s">
        <v>687</v>
      </c>
      <c r="S1" t="s">
        <v>688</v>
      </c>
      <c r="T1" t="s">
        <v>689</v>
      </c>
      <c r="U1" t="s">
        <v>690</v>
      </c>
      <c r="V1" t="s">
        <v>691</v>
      </c>
    </row>
    <row r="2" spans="1:22" x14ac:dyDescent="0.3">
      <c r="A2">
        <v>4972814</v>
      </c>
      <c r="B2" s="208">
        <v>43889</v>
      </c>
      <c r="C2" t="s">
        <v>706</v>
      </c>
      <c r="D2" t="s">
        <v>710</v>
      </c>
      <c r="E2">
        <v>0</v>
      </c>
      <c r="F2" t="s">
        <v>706</v>
      </c>
      <c r="G2" t="s">
        <v>706</v>
      </c>
      <c r="H2" t="s">
        <v>483</v>
      </c>
      <c r="I2" t="s">
        <v>721</v>
      </c>
      <c r="J2" t="s">
        <v>722</v>
      </c>
      <c r="K2" s="208">
        <v>43889</v>
      </c>
      <c r="M2" t="s">
        <v>723</v>
      </c>
      <c r="N2">
        <v>2001171</v>
      </c>
      <c r="O2">
        <v>25</v>
      </c>
      <c r="P2">
        <v>25</v>
      </c>
      <c r="Q2">
        <v>25</v>
      </c>
      <c r="R2" t="s">
        <v>724</v>
      </c>
      <c r="S2" t="s">
        <v>715</v>
      </c>
      <c r="T2" t="s">
        <v>725</v>
      </c>
      <c r="U2" t="s">
        <v>716</v>
      </c>
      <c r="V2">
        <v>2154</v>
      </c>
    </row>
    <row r="3" spans="1:22" x14ac:dyDescent="0.3">
      <c r="A3">
        <v>4972813</v>
      </c>
      <c r="B3" s="208">
        <v>43889</v>
      </c>
      <c r="C3" t="s">
        <v>706</v>
      </c>
      <c r="D3" t="s">
        <v>710</v>
      </c>
      <c r="E3">
        <v>0</v>
      </c>
      <c r="F3" t="s">
        <v>706</v>
      </c>
      <c r="G3" t="s">
        <v>706</v>
      </c>
      <c r="H3" t="s">
        <v>483</v>
      </c>
      <c r="I3" t="s">
        <v>721</v>
      </c>
      <c r="J3" t="s">
        <v>722</v>
      </c>
      <c r="K3" s="208">
        <v>43889</v>
      </c>
      <c r="M3" t="s">
        <v>723</v>
      </c>
      <c r="N3">
        <v>2001169</v>
      </c>
      <c r="O3" t="s">
        <v>726</v>
      </c>
      <c r="P3">
        <v>160.32</v>
      </c>
      <c r="Q3">
        <v>160.32</v>
      </c>
      <c r="R3" t="s">
        <v>724</v>
      </c>
      <c r="S3" t="s">
        <v>715</v>
      </c>
      <c r="T3" t="s">
        <v>725</v>
      </c>
      <c r="U3" t="s">
        <v>716</v>
      </c>
      <c r="V3">
        <v>2154</v>
      </c>
    </row>
    <row r="4" spans="1:22" x14ac:dyDescent="0.3">
      <c r="A4">
        <v>4999679</v>
      </c>
      <c r="B4" s="208">
        <v>43908</v>
      </c>
      <c r="C4" t="s">
        <v>706</v>
      </c>
      <c r="D4" t="s">
        <v>710</v>
      </c>
      <c r="E4">
        <v>0</v>
      </c>
      <c r="F4" t="s">
        <v>706</v>
      </c>
      <c r="G4" t="s">
        <v>706</v>
      </c>
      <c r="H4" t="s">
        <v>483</v>
      </c>
      <c r="I4" t="s">
        <v>721</v>
      </c>
      <c r="J4" t="s">
        <v>722</v>
      </c>
      <c r="K4" s="208">
        <v>43908</v>
      </c>
      <c r="M4" t="s">
        <v>723</v>
      </c>
      <c r="N4">
        <v>2001367</v>
      </c>
      <c r="O4">
        <v>39</v>
      </c>
      <c r="P4">
        <v>39</v>
      </c>
      <c r="Q4">
        <v>39</v>
      </c>
      <c r="R4" t="s">
        <v>724</v>
      </c>
      <c r="S4" t="s">
        <v>715</v>
      </c>
      <c r="T4" t="s">
        <v>725</v>
      </c>
      <c r="U4" t="s">
        <v>716</v>
      </c>
      <c r="V4">
        <v>2154</v>
      </c>
    </row>
    <row r="5" spans="1:22" x14ac:dyDescent="0.3">
      <c r="A5">
        <v>5048334</v>
      </c>
      <c r="B5" s="208">
        <v>43924</v>
      </c>
      <c r="C5" t="s">
        <v>706</v>
      </c>
      <c r="D5" t="s">
        <v>710</v>
      </c>
      <c r="E5">
        <v>0</v>
      </c>
      <c r="F5" t="s">
        <v>706</v>
      </c>
      <c r="G5" t="s">
        <v>706</v>
      </c>
      <c r="H5" t="s">
        <v>483</v>
      </c>
      <c r="I5" t="s">
        <v>711</v>
      </c>
      <c r="J5" t="s">
        <v>712</v>
      </c>
      <c r="K5" s="208">
        <v>43924</v>
      </c>
      <c r="L5" t="s">
        <v>717</v>
      </c>
      <c r="O5" t="s">
        <v>714</v>
      </c>
      <c r="P5">
        <v>168.63</v>
      </c>
      <c r="Q5">
        <v>168.63</v>
      </c>
      <c r="S5" t="s">
        <v>715</v>
      </c>
      <c r="T5" t="s">
        <v>702</v>
      </c>
      <c r="U5" t="s">
        <v>716</v>
      </c>
      <c r="V5">
        <v>2154</v>
      </c>
    </row>
    <row r="6" spans="1:22" x14ac:dyDescent="0.3">
      <c r="A6">
        <v>5048333</v>
      </c>
      <c r="B6" s="208">
        <v>43923</v>
      </c>
      <c r="C6" t="s">
        <v>706</v>
      </c>
      <c r="D6" t="s">
        <v>710</v>
      </c>
      <c r="E6">
        <v>0</v>
      </c>
      <c r="F6" t="s">
        <v>706</v>
      </c>
      <c r="G6" t="s">
        <v>706</v>
      </c>
      <c r="H6" t="s">
        <v>483</v>
      </c>
      <c r="I6" t="s">
        <v>711</v>
      </c>
      <c r="J6" t="s">
        <v>712</v>
      </c>
      <c r="K6" s="208">
        <v>43923</v>
      </c>
      <c r="L6" t="s">
        <v>717</v>
      </c>
      <c r="O6" t="s">
        <v>714</v>
      </c>
      <c r="P6">
        <v>168.63</v>
      </c>
      <c r="Q6">
        <v>168.63</v>
      </c>
      <c r="S6" t="s">
        <v>715</v>
      </c>
      <c r="T6" t="s">
        <v>702</v>
      </c>
      <c r="U6" t="s">
        <v>716</v>
      </c>
      <c r="V6">
        <v>2154</v>
      </c>
    </row>
    <row r="7" spans="1:22" x14ac:dyDescent="0.3">
      <c r="A7">
        <v>5048332</v>
      </c>
      <c r="B7" s="208">
        <v>43922</v>
      </c>
      <c r="C7" t="s">
        <v>706</v>
      </c>
      <c r="D7" t="s">
        <v>710</v>
      </c>
      <c r="E7">
        <v>0</v>
      </c>
      <c r="F7" t="s">
        <v>706</v>
      </c>
      <c r="G7" t="s">
        <v>706</v>
      </c>
      <c r="H7" t="s">
        <v>483</v>
      </c>
      <c r="I7" t="s">
        <v>711</v>
      </c>
      <c r="J7" t="s">
        <v>712</v>
      </c>
      <c r="K7" s="208">
        <v>43922</v>
      </c>
      <c r="L7" t="s">
        <v>717</v>
      </c>
      <c r="O7" t="s">
        <v>714</v>
      </c>
      <c r="P7">
        <v>168.63</v>
      </c>
      <c r="Q7">
        <v>168.63</v>
      </c>
      <c r="S7" t="s">
        <v>715</v>
      </c>
      <c r="T7" t="s">
        <v>702</v>
      </c>
      <c r="U7" t="s">
        <v>716</v>
      </c>
      <c r="V7">
        <v>2154</v>
      </c>
    </row>
    <row r="8" spans="1:22" x14ac:dyDescent="0.3">
      <c r="A8">
        <v>5048331</v>
      </c>
      <c r="B8" s="208">
        <v>43921</v>
      </c>
      <c r="C8" t="s">
        <v>706</v>
      </c>
      <c r="D8" t="s">
        <v>710</v>
      </c>
      <c r="E8">
        <v>0</v>
      </c>
      <c r="F8" t="s">
        <v>706</v>
      </c>
      <c r="G8" t="s">
        <v>706</v>
      </c>
      <c r="H8" t="s">
        <v>483</v>
      </c>
      <c r="I8" t="s">
        <v>711</v>
      </c>
      <c r="J8" t="s">
        <v>712</v>
      </c>
      <c r="K8" s="208">
        <v>43921</v>
      </c>
      <c r="L8" t="s">
        <v>717</v>
      </c>
      <c r="O8" t="s">
        <v>714</v>
      </c>
      <c r="P8">
        <v>168.63</v>
      </c>
      <c r="Q8">
        <v>168.63</v>
      </c>
      <c r="S8" t="s">
        <v>715</v>
      </c>
      <c r="T8" t="s">
        <v>702</v>
      </c>
      <c r="U8" t="s">
        <v>716</v>
      </c>
      <c r="V8">
        <v>2154</v>
      </c>
    </row>
    <row r="9" spans="1:22" x14ac:dyDescent="0.3">
      <c r="A9">
        <v>5048330</v>
      </c>
      <c r="B9" s="208">
        <v>43920</v>
      </c>
      <c r="C9" t="s">
        <v>706</v>
      </c>
      <c r="D9" t="s">
        <v>710</v>
      </c>
      <c r="E9">
        <v>0</v>
      </c>
      <c r="F9" t="s">
        <v>706</v>
      </c>
      <c r="G9" t="s">
        <v>706</v>
      </c>
      <c r="H9" t="s">
        <v>483</v>
      </c>
      <c r="I9" t="s">
        <v>711</v>
      </c>
      <c r="J9" t="s">
        <v>712</v>
      </c>
      <c r="K9" s="208">
        <v>43920</v>
      </c>
      <c r="L9" t="s">
        <v>717</v>
      </c>
      <c r="O9" t="s">
        <v>714</v>
      </c>
      <c r="P9">
        <v>168.63</v>
      </c>
      <c r="Q9">
        <v>168.63</v>
      </c>
      <c r="S9" t="s">
        <v>715</v>
      </c>
      <c r="T9" t="s">
        <v>702</v>
      </c>
      <c r="U9" t="s">
        <v>716</v>
      </c>
      <c r="V9">
        <v>2154</v>
      </c>
    </row>
    <row r="10" spans="1:22" x14ac:dyDescent="0.3">
      <c r="A10">
        <v>5002890</v>
      </c>
      <c r="B10" s="208">
        <v>43889</v>
      </c>
      <c r="C10" t="s">
        <v>706</v>
      </c>
      <c r="D10" t="s">
        <v>710</v>
      </c>
      <c r="E10">
        <v>0</v>
      </c>
      <c r="F10" t="s">
        <v>706</v>
      </c>
      <c r="G10" t="s">
        <v>706</v>
      </c>
      <c r="H10" t="s">
        <v>483</v>
      </c>
      <c r="I10" t="s">
        <v>711</v>
      </c>
      <c r="J10" t="s">
        <v>712</v>
      </c>
      <c r="K10" s="208">
        <v>43889</v>
      </c>
      <c r="L10" t="s">
        <v>717</v>
      </c>
      <c r="O10" t="s">
        <v>714</v>
      </c>
      <c r="P10">
        <v>168.63</v>
      </c>
      <c r="Q10">
        <v>168.63</v>
      </c>
      <c r="S10" t="s">
        <v>715</v>
      </c>
      <c r="T10" t="s">
        <v>702</v>
      </c>
      <c r="U10" t="s">
        <v>716</v>
      </c>
      <c r="V10">
        <v>2154</v>
      </c>
    </row>
    <row r="11" spans="1:22" x14ac:dyDescent="0.3">
      <c r="A11">
        <v>5002889</v>
      </c>
      <c r="B11" s="208">
        <v>43888</v>
      </c>
      <c r="C11" t="s">
        <v>706</v>
      </c>
      <c r="D11" t="s">
        <v>710</v>
      </c>
      <c r="E11">
        <v>0</v>
      </c>
      <c r="F11" t="s">
        <v>706</v>
      </c>
      <c r="G11" t="s">
        <v>706</v>
      </c>
      <c r="H11" t="s">
        <v>483</v>
      </c>
      <c r="I11" t="s">
        <v>711</v>
      </c>
      <c r="J11" t="s">
        <v>712</v>
      </c>
      <c r="K11" s="208">
        <v>43888</v>
      </c>
      <c r="L11" t="s">
        <v>717</v>
      </c>
      <c r="O11" t="s">
        <v>714</v>
      </c>
      <c r="P11">
        <v>168.63</v>
      </c>
      <c r="Q11">
        <v>168.63</v>
      </c>
      <c r="S11" t="s">
        <v>715</v>
      </c>
      <c r="T11" t="s">
        <v>702</v>
      </c>
      <c r="U11" t="s">
        <v>716</v>
      </c>
      <c r="V11">
        <v>2154</v>
      </c>
    </row>
    <row r="12" spans="1:22" x14ac:dyDescent="0.3">
      <c r="A12">
        <v>5002888</v>
      </c>
      <c r="B12" s="208">
        <v>43887</v>
      </c>
      <c r="C12" t="s">
        <v>706</v>
      </c>
      <c r="D12" t="s">
        <v>710</v>
      </c>
      <c r="E12">
        <v>0</v>
      </c>
      <c r="F12" t="s">
        <v>706</v>
      </c>
      <c r="G12" t="s">
        <v>706</v>
      </c>
      <c r="H12" t="s">
        <v>483</v>
      </c>
      <c r="I12" t="s">
        <v>711</v>
      </c>
      <c r="J12" t="s">
        <v>712</v>
      </c>
      <c r="K12" s="208">
        <v>43887</v>
      </c>
      <c r="L12" t="s">
        <v>717</v>
      </c>
      <c r="O12" t="s">
        <v>714</v>
      </c>
      <c r="P12">
        <v>168.63</v>
      </c>
      <c r="Q12">
        <v>168.63</v>
      </c>
      <c r="S12" t="s">
        <v>715</v>
      </c>
      <c r="T12" t="s">
        <v>702</v>
      </c>
      <c r="U12" t="s">
        <v>716</v>
      </c>
      <c r="V12">
        <v>2154</v>
      </c>
    </row>
    <row r="13" spans="1:22" x14ac:dyDescent="0.3">
      <c r="A13">
        <v>5002887</v>
      </c>
      <c r="B13" s="208">
        <v>43886</v>
      </c>
      <c r="C13" t="s">
        <v>706</v>
      </c>
      <c r="D13" t="s">
        <v>710</v>
      </c>
      <c r="E13">
        <v>0</v>
      </c>
      <c r="F13" t="s">
        <v>706</v>
      </c>
      <c r="G13" t="s">
        <v>706</v>
      </c>
      <c r="H13" t="s">
        <v>483</v>
      </c>
      <c r="I13" t="s">
        <v>711</v>
      </c>
      <c r="J13" t="s">
        <v>712</v>
      </c>
      <c r="K13" s="208">
        <v>43886</v>
      </c>
      <c r="L13" t="s">
        <v>717</v>
      </c>
      <c r="O13" t="s">
        <v>714</v>
      </c>
      <c r="P13">
        <v>168.63</v>
      </c>
      <c r="Q13">
        <v>168.63</v>
      </c>
      <c r="S13" t="s">
        <v>715</v>
      </c>
      <c r="T13" t="s">
        <v>702</v>
      </c>
      <c r="U13" t="s">
        <v>716</v>
      </c>
      <c r="V13">
        <v>2154</v>
      </c>
    </row>
    <row r="14" spans="1:22" x14ac:dyDescent="0.3">
      <c r="A14">
        <v>5002886</v>
      </c>
      <c r="B14" s="208">
        <v>43885</v>
      </c>
      <c r="C14" t="s">
        <v>706</v>
      </c>
      <c r="D14" t="s">
        <v>710</v>
      </c>
      <c r="E14">
        <v>0</v>
      </c>
      <c r="F14" t="s">
        <v>706</v>
      </c>
      <c r="G14" t="s">
        <v>706</v>
      </c>
      <c r="H14" t="s">
        <v>483</v>
      </c>
      <c r="I14" t="s">
        <v>711</v>
      </c>
      <c r="J14" t="s">
        <v>712</v>
      </c>
      <c r="K14" s="208">
        <v>43885</v>
      </c>
      <c r="L14" t="s">
        <v>717</v>
      </c>
      <c r="O14" t="s">
        <v>714</v>
      </c>
      <c r="P14">
        <v>168.63</v>
      </c>
      <c r="Q14">
        <v>168.63</v>
      </c>
      <c r="S14" t="s">
        <v>715</v>
      </c>
      <c r="T14" t="s">
        <v>702</v>
      </c>
      <c r="U14" t="s">
        <v>716</v>
      </c>
      <c r="V14">
        <v>2154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E0F23-90CC-42F3-B3D1-19D286FD4D57}">
  <sheetPr codeName="Foglio9">
    <pageSetUpPr fitToPage="1"/>
  </sheetPr>
  <dimension ref="A1:K79"/>
  <sheetViews>
    <sheetView showGridLines="0" topLeftCell="B1" zoomScale="90" zoomScaleNormal="90" workbookViewId="0">
      <pane xSplit="1" ySplit="3" topLeftCell="C4" activePane="bottomRight" state="frozen"/>
      <selection activeCell="D961" sqref="D961"/>
      <selection pane="topRight" activeCell="D961" sqref="D961"/>
      <selection pane="bottomLeft" activeCell="D961" sqref="D961"/>
      <selection pane="bottomRight" activeCell="F25" sqref="F25"/>
    </sheetView>
  </sheetViews>
  <sheetFormatPr defaultColWidth="9.109375" defaultRowHeight="12" outlineLevelRow="1" x14ac:dyDescent="0.25"/>
  <cols>
    <col min="1" max="1" width="2.109375" style="68" customWidth="1"/>
    <col min="2" max="2" width="33.6640625" style="68" customWidth="1"/>
    <col min="3" max="3" width="19.88671875" style="68" customWidth="1"/>
    <col min="4" max="4" width="22.6640625" style="68" customWidth="1"/>
    <col min="5" max="5" width="27" style="68" customWidth="1"/>
    <col min="6" max="6" width="23.88671875" style="68" customWidth="1"/>
    <col min="7" max="7" width="12.6640625" style="68" customWidth="1"/>
    <col min="8" max="8" width="24.5546875" style="68" customWidth="1"/>
    <col min="9" max="9" width="8.88671875" style="68" customWidth="1"/>
    <col min="10" max="10" width="1.5546875" style="68" customWidth="1"/>
    <col min="11" max="16384" width="9.109375" style="68"/>
  </cols>
  <sheetData>
    <row r="1" spans="1:11" ht="3" customHeight="1" x14ac:dyDescent="0.25"/>
    <row r="2" spans="1:11" ht="13.2" customHeight="1" thickBot="1" x14ac:dyDescent="0.3">
      <c r="C2" s="95" t="s">
        <v>2</v>
      </c>
      <c r="D2" s="95" t="s">
        <v>387</v>
      </c>
      <c r="E2" s="95" t="s">
        <v>388</v>
      </c>
      <c r="F2" s="95" t="s">
        <v>422</v>
      </c>
      <c r="G2" s="96"/>
      <c r="H2" s="95" t="s">
        <v>425</v>
      </c>
    </row>
    <row r="3" spans="1:11" ht="48.6" customHeight="1" x14ac:dyDescent="0.25">
      <c r="C3" s="97" t="s">
        <v>389</v>
      </c>
      <c r="D3" s="103" t="s">
        <v>423</v>
      </c>
      <c r="E3" s="94" t="s">
        <v>424</v>
      </c>
      <c r="F3" s="183" t="s">
        <v>421</v>
      </c>
      <c r="G3" s="184" t="s">
        <v>417</v>
      </c>
      <c r="H3" s="185" t="s">
        <v>418</v>
      </c>
      <c r="I3" s="184" t="s">
        <v>417</v>
      </c>
    </row>
    <row r="4" spans="1:11" ht="14.4" x14ac:dyDescent="0.3">
      <c r="A4" s="70"/>
      <c r="B4" s="21" t="s">
        <v>267</v>
      </c>
      <c r="C4" s="117" t="e">
        <f>'Dettaglio Piano'!#REF!</f>
        <v>#REF!</v>
      </c>
      <c r="D4" s="113" t="e">
        <f>'Dettaglio Piano'!#REF!</f>
        <v>#REF!</v>
      </c>
      <c r="E4" s="114" t="e">
        <f>'Dettaglio Piano'!#REF!</f>
        <v>#REF!</v>
      </c>
      <c r="F4" s="186" t="e">
        <f>'Dettaglio Piano'!#REF!</f>
        <v>#REF!</v>
      </c>
      <c r="G4" s="116" t="e">
        <f>F4/D4</f>
        <v>#REF!</v>
      </c>
      <c r="H4" s="113" t="e">
        <f>'Dettaglio Piano'!#REF!</f>
        <v>#REF!</v>
      </c>
      <c r="I4" s="116" t="e">
        <f t="shared" ref="I4:I62" si="0">H4/C4</f>
        <v>#REF!</v>
      </c>
      <c r="J4" s="76"/>
    </row>
    <row r="5" spans="1:11" ht="14.4" x14ac:dyDescent="0.3">
      <c r="A5" s="70"/>
      <c r="B5" s="21" t="s">
        <v>268</v>
      </c>
      <c r="C5" s="122" t="e">
        <f>'Dettaglio Piano'!#REF!</f>
        <v>#REF!</v>
      </c>
      <c r="D5" s="118" t="e">
        <f>'Dettaglio Piano'!#REF!</f>
        <v>#REF!</v>
      </c>
      <c r="E5" s="119" t="e">
        <f>'Dettaglio Piano'!#REF!</f>
        <v>#REF!</v>
      </c>
      <c r="F5" s="187" t="e">
        <f>'Dettaglio Piano'!#REF!</f>
        <v>#REF!</v>
      </c>
      <c r="G5" s="121" t="e">
        <f t="shared" ref="G5:G8" si="1">F5/D5</f>
        <v>#REF!</v>
      </c>
      <c r="H5" s="118" t="e">
        <f>'Dettaglio Piano'!#REF!</f>
        <v>#REF!</v>
      </c>
      <c r="I5" s="121" t="e">
        <f t="shared" si="0"/>
        <v>#REF!</v>
      </c>
      <c r="J5" s="76"/>
    </row>
    <row r="6" spans="1:11" ht="14.4" x14ac:dyDescent="0.3">
      <c r="A6" s="70"/>
      <c r="B6" s="21" t="s">
        <v>270</v>
      </c>
      <c r="C6" s="122" t="e">
        <f>'Dettaglio Piano'!#REF!</f>
        <v>#REF!</v>
      </c>
      <c r="D6" s="118" t="e">
        <f>'Dettaglio Piano'!#REF!</f>
        <v>#REF!</v>
      </c>
      <c r="E6" s="119" t="e">
        <f>'Dettaglio Piano'!#REF!</f>
        <v>#REF!</v>
      </c>
      <c r="F6" s="187" t="e">
        <f>'Dettaglio Piano'!#REF!</f>
        <v>#REF!</v>
      </c>
      <c r="G6" s="121" t="e">
        <f>F6/D6</f>
        <v>#REF!</v>
      </c>
      <c r="H6" s="118" t="e">
        <f>'Dettaglio Piano'!#REF!</f>
        <v>#REF!</v>
      </c>
      <c r="I6" s="121" t="e">
        <f t="shared" si="0"/>
        <v>#REF!</v>
      </c>
      <c r="J6" s="76"/>
      <c r="K6" s="76" t="e">
        <f>E6-C6</f>
        <v>#REF!</v>
      </c>
    </row>
    <row r="7" spans="1:11" ht="14.4" x14ac:dyDescent="0.3">
      <c r="A7" s="70"/>
      <c r="B7" s="21" t="s">
        <v>390</v>
      </c>
      <c r="C7" s="122" t="e">
        <f>'Dettaglio Piano'!#REF!</f>
        <v>#REF!</v>
      </c>
      <c r="D7" s="118" t="e">
        <f>'Dettaglio Piano'!#REF!</f>
        <v>#REF!</v>
      </c>
      <c r="E7" s="119" t="e">
        <f>'Dettaglio Piano'!#REF!</f>
        <v>#REF!</v>
      </c>
      <c r="F7" s="187" t="e">
        <f>'Dettaglio Piano'!#REF!</f>
        <v>#REF!</v>
      </c>
      <c r="G7" s="121" t="e">
        <f t="shared" si="1"/>
        <v>#REF!</v>
      </c>
      <c r="H7" s="118" t="e">
        <f>'Dettaglio Piano'!#REF!</f>
        <v>#REF!</v>
      </c>
      <c r="I7" s="121" t="e">
        <f t="shared" si="0"/>
        <v>#REF!</v>
      </c>
      <c r="J7" s="76"/>
    </row>
    <row r="8" spans="1:11" ht="14.4" x14ac:dyDescent="0.3">
      <c r="A8" s="70"/>
      <c r="B8" s="21" t="s">
        <v>295</v>
      </c>
      <c r="C8" s="122" t="e">
        <f>'Dettaglio Piano'!#REF!</f>
        <v>#REF!</v>
      </c>
      <c r="D8" s="118" t="e">
        <f>'Dettaglio Piano'!#REF!</f>
        <v>#REF!</v>
      </c>
      <c r="E8" s="119" t="e">
        <f>'Dettaglio Piano'!#REF!</f>
        <v>#REF!</v>
      </c>
      <c r="F8" s="187" t="e">
        <f>'Dettaglio Piano'!#REF!</f>
        <v>#REF!</v>
      </c>
      <c r="G8" s="121" t="e">
        <f t="shared" si="1"/>
        <v>#REF!</v>
      </c>
      <c r="H8" s="118" t="e">
        <f>'Dettaglio Piano'!#REF!</f>
        <v>#REF!</v>
      </c>
      <c r="I8" s="121" t="e">
        <f t="shared" si="0"/>
        <v>#REF!</v>
      </c>
      <c r="J8" s="76"/>
    </row>
    <row r="9" spans="1:11" ht="14.4" x14ac:dyDescent="0.3">
      <c r="A9" s="70"/>
      <c r="B9" s="73" t="s">
        <v>391</v>
      </c>
      <c r="C9" s="124" t="e">
        <f t="shared" ref="C9" si="2">SUM(C4:C8)</f>
        <v>#REF!</v>
      </c>
      <c r="D9" s="123" t="e">
        <f t="shared" ref="D9" si="3">SUM(D4:D8)</f>
        <v>#REF!</v>
      </c>
      <c r="E9" s="124" t="e">
        <f t="shared" ref="E9:F9" si="4">SUM(E4:E8)</f>
        <v>#REF!</v>
      </c>
      <c r="F9" s="188" t="e">
        <f t="shared" si="4"/>
        <v>#REF!</v>
      </c>
      <c r="G9" s="126" t="e">
        <f>F9/D9</f>
        <v>#REF!</v>
      </c>
      <c r="H9" s="123" t="e">
        <f t="shared" ref="H9" si="5">SUM(H4:H8)</f>
        <v>#REF!</v>
      </c>
      <c r="I9" s="126" t="e">
        <f t="shared" si="0"/>
        <v>#REF!</v>
      </c>
      <c r="J9" s="76"/>
    </row>
    <row r="10" spans="1:11" ht="6.6" customHeight="1" x14ac:dyDescent="0.3">
      <c r="A10" s="70"/>
      <c r="B10" s="74"/>
      <c r="C10" s="131"/>
      <c r="D10" s="127"/>
      <c r="E10" s="128"/>
      <c r="F10" s="189"/>
      <c r="G10" s="130"/>
      <c r="H10" s="127"/>
      <c r="I10" s="130"/>
      <c r="J10" s="76"/>
    </row>
    <row r="11" spans="1:11" ht="14.4" x14ac:dyDescent="0.3">
      <c r="A11" s="70"/>
      <c r="B11" s="21" t="s">
        <v>281</v>
      </c>
      <c r="C11" s="122" t="e">
        <f>'Dettaglio Piano'!#REF!</f>
        <v>#REF!</v>
      </c>
      <c r="D11" s="118" t="e">
        <f>'Dettaglio Piano'!#REF!</f>
        <v>#REF!</v>
      </c>
      <c r="E11" s="119" t="e">
        <f>'Dettaglio Piano'!#REF!</f>
        <v>#REF!</v>
      </c>
      <c r="F11" s="187" t="e">
        <f>'Dettaglio Piano'!#REF!</f>
        <v>#REF!</v>
      </c>
      <c r="G11" s="121" t="e">
        <f>F11/D11</f>
        <v>#REF!</v>
      </c>
      <c r="H11" s="118" t="e">
        <f>'Dettaglio Piano'!#REF!</f>
        <v>#REF!</v>
      </c>
      <c r="I11" s="121" t="e">
        <f t="shared" si="0"/>
        <v>#REF!</v>
      </c>
      <c r="J11" s="76"/>
    </row>
    <row r="12" spans="1:11" ht="14.4" x14ac:dyDescent="0.3">
      <c r="A12" s="70"/>
      <c r="B12" s="21" t="s">
        <v>392</v>
      </c>
      <c r="C12" s="122" t="e">
        <f>'Dettaglio Piano'!#REF!</f>
        <v>#REF!</v>
      </c>
      <c r="D12" s="118" t="e">
        <f>'Dettaglio Piano'!#REF!</f>
        <v>#REF!</v>
      </c>
      <c r="E12" s="119" t="e">
        <f>'Dettaglio Piano'!#REF!</f>
        <v>#REF!</v>
      </c>
      <c r="F12" s="187" t="e">
        <f>'Dettaglio Piano'!#REF!</f>
        <v>#REF!</v>
      </c>
      <c r="G12" s="121" t="e">
        <f>F12/D12</f>
        <v>#REF!</v>
      </c>
      <c r="H12" s="118" t="e">
        <f>'Dettaglio Piano'!#REF!</f>
        <v>#REF!</v>
      </c>
      <c r="I12" s="121" t="e">
        <f t="shared" si="0"/>
        <v>#REF!</v>
      </c>
      <c r="J12" s="76"/>
    </row>
    <row r="13" spans="1:11" ht="14.4" x14ac:dyDescent="0.3">
      <c r="A13" s="70"/>
      <c r="B13" s="73" t="s">
        <v>393</v>
      </c>
      <c r="C13" s="124" t="e">
        <f t="shared" ref="C13" si="6">SUM(C11:C12)</f>
        <v>#REF!</v>
      </c>
      <c r="D13" s="123" t="e">
        <f t="shared" ref="D13" si="7">SUM(D11:D12)</f>
        <v>#REF!</v>
      </c>
      <c r="E13" s="124" t="e">
        <f t="shared" ref="E13:F13" si="8">SUM(E11:E12)</f>
        <v>#REF!</v>
      </c>
      <c r="F13" s="188" t="e">
        <f t="shared" si="8"/>
        <v>#REF!</v>
      </c>
      <c r="G13" s="126" t="e">
        <f>F13/D13</f>
        <v>#REF!</v>
      </c>
      <c r="H13" s="123" t="e">
        <f t="shared" ref="H13" si="9">SUM(H11:H12)</f>
        <v>#REF!</v>
      </c>
      <c r="I13" s="126" t="e">
        <f t="shared" si="0"/>
        <v>#REF!</v>
      </c>
      <c r="J13" s="76"/>
    </row>
    <row r="14" spans="1:11" ht="6.6" customHeight="1" x14ac:dyDescent="0.3">
      <c r="A14" s="70"/>
      <c r="B14" s="74"/>
      <c r="C14" s="131"/>
      <c r="D14" s="127"/>
      <c r="E14" s="128"/>
      <c r="F14" s="189"/>
      <c r="G14" s="130"/>
      <c r="H14" s="127"/>
      <c r="I14" s="130"/>
      <c r="J14" s="76"/>
    </row>
    <row r="15" spans="1:11" ht="14.4" x14ac:dyDescent="0.3">
      <c r="A15" s="70"/>
      <c r="B15" s="21" t="s">
        <v>280</v>
      </c>
      <c r="C15" s="122" t="e">
        <f>'Dettaglio Piano'!#REF!</f>
        <v>#REF!</v>
      </c>
      <c r="D15" s="118" t="e">
        <f>'Dettaglio Piano'!#REF!</f>
        <v>#REF!</v>
      </c>
      <c r="E15" s="119" t="e">
        <f>'Dettaglio Piano'!#REF!</f>
        <v>#REF!</v>
      </c>
      <c r="F15" s="187" t="e">
        <f>'Dettaglio Piano'!#REF!</f>
        <v>#REF!</v>
      </c>
      <c r="G15" s="121" t="e">
        <f>F15/D15</f>
        <v>#REF!</v>
      </c>
      <c r="H15" s="118" t="e">
        <f>'Dettaglio Piano'!#REF!</f>
        <v>#REF!</v>
      </c>
      <c r="I15" s="121" t="e">
        <f t="shared" si="0"/>
        <v>#REF!</v>
      </c>
      <c r="J15" s="76"/>
    </row>
    <row r="16" spans="1:11" ht="14.4" x14ac:dyDescent="0.3">
      <c r="A16" s="70"/>
      <c r="B16" s="21" t="s">
        <v>394</v>
      </c>
      <c r="C16" s="122" t="e">
        <f>'Dettaglio Piano'!#REF!</f>
        <v>#REF!</v>
      </c>
      <c r="D16" s="118" t="e">
        <f>'Dettaglio Piano'!#REF!</f>
        <v>#REF!</v>
      </c>
      <c r="E16" s="119" t="e">
        <f>'Dettaglio Piano'!#REF!</f>
        <v>#REF!</v>
      </c>
      <c r="F16" s="187" t="e">
        <f>'Dettaglio Piano'!#REF!</f>
        <v>#REF!</v>
      </c>
      <c r="G16" s="121" t="e">
        <f>F16/D16</f>
        <v>#REF!</v>
      </c>
      <c r="H16" s="118" t="e">
        <f>'Dettaglio Piano'!#REF!</f>
        <v>#REF!</v>
      </c>
      <c r="I16" s="121" t="e">
        <f t="shared" si="0"/>
        <v>#REF!</v>
      </c>
      <c r="J16" s="76"/>
    </row>
    <row r="17" spans="1:10" ht="14.4" x14ac:dyDescent="0.3">
      <c r="A17" s="70"/>
      <c r="B17" s="73" t="s">
        <v>395</v>
      </c>
      <c r="C17" s="124" t="e">
        <f t="shared" ref="C17" si="10">SUM(C15:C16)</f>
        <v>#REF!</v>
      </c>
      <c r="D17" s="123" t="e">
        <f t="shared" ref="D17" si="11">SUM(D15:D16)</f>
        <v>#REF!</v>
      </c>
      <c r="E17" s="124" t="e">
        <f t="shared" ref="E17:F17" si="12">SUM(E15:E16)</f>
        <v>#REF!</v>
      </c>
      <c r="F17" s="188" t="e">
        <f t="shared" si="12"/>
        <v>#REF!</v>
      </c>
      <c r="G17" s="126" t="e">
        <f>F17/D17</f>
        <v>#REF!</v>
      </c>
      <c r="H17" s="123" t="e">
        <f t="shared" ref="H17" si="13">SUM(H15:H16)</f>
        <v>#REF!</v>
      </c>
      <c r="I17" s="126" t="e">
        <f t="shared" si="0"/>
        <v>#REF!</v>
      </c>
      <c r="J17" s="76"/>
    </row>
    <row r="18" spans="1:10" ht="6.6" customHeight="1" x14ac:dyDescent="0.3">
      <c r="A18" s="70"/>
      <c r="B18" s="74"/>
      <c r="C18" s="131"/>
      <c r="D18" s="127"/>
      <c r="E18" s="128"/>
      <c r="F18" s="189"/>
      <c r="G18" s="130"/>
      <c r="H18" s="127"/>
      <c r="I18" s="130"/>
      <c r="J18" s="76"/>
    </row>
    <row r="19" spans="1:10" ht="14.4" x14ac:dyDescent="0.3">
      <c r="A19" s="70"/>
      <c r="B19" s="73" t="s">
        <v>396</v>
      </c>
      <c r="C19" s="124" t="e">
        <f>'Dettaglio Piano'!#REF!+'Dettaglio Piano'!#REF!+'Dettaglio Piano'!#REF!</f>
        <v>#REF!</v>
      </c>
      <c r="D19" s="123" t="e">
        <f>'Dettaglio Piano'!#REF!+'Dettaglio Piano'!#REF!+'Dettaglio Piano'!#REF!</f>
        <v>#REF!</v>
      </c>
      <c r="E19" s="124" t="e">
        <f>'Dettaglio Piano'!#REF!+'Dettaglio Piano'!#REF!+'Dettaglio Piano'!#REF!</f>
        <v>#REF!</v>
      </c>
      <c r="F19" s="188" t="e">
        <f>'Dettaglio Piano'!#REF!+'Dettaglio Piano'!#REF!+'Dettaglio Piano'!#REF!</f>
        <v>#REF!</v>
      </c>
      <c r="G19" s="126" t="e">
        <f>F19/D19</f>
        <v>#REF!</v>
      </c>
      <c r="H19" s="123" t="e">
        <f>'Dettaglio Piano'!#REF!+'Dettaglio Piano'!#REF!+'Dettaglio Piano'!#REF!</f>
        <v>#REF!</v>
      </c>
      <c r="I19" s="126" t="e">
        <f t="shared" si="0"/>
        <v>#REF!</v>
      </c>
      <c r="J19" s="76"/>
    </row>
    <row r="20" spans="1:10" ht="6.6" customHeight="1" x14ac:dyDescent="0.3">
      <c r="A20" s="70"/>
      <c r="B20" s="74"/>
      <c r="C20" s="131"/>
      <c r="D20" s="127"/>
      <c r="E20" s="128"/>
      <c r="F20" s="189"/>
      <c r="G20" s="130"/>
      <c r="H20" s="127"/>
      <c r="I20" s="130"/>
      <c r="J20" s="76"/>
    </row>
    <row r="21" spans="1:10" ht="14.4" x14ac:dyDescent="0.3">
      <c r="A21" s="70"/>
      <c r="B21" s="73" t="s">
        <v>397</v>
      </c>
      <c r="C21" s="124" t="e">
        <f>'Dettaglio Piano'!#REF!+'Dettaglio Piano'!#REF!</f>
        <v>#REF!</v>
      </c>
      <c r="D21" s="123" t="e">
        <f>'Dettaglio Piano'!#REF!+'Dettaglio Piano'!#REF!</f>
        <v>#REF!</v>
      </c>
      <c r="E21" s="124" t="e">
        <f>'Dettaglio Piano'!#REF!+'Dettaglio Piano'!#REF!</f>
        <v>#REF!</v>
      </c>
      <c r="F21" s="188" t="e">
        <f>'Dettaglio Piano'!#REF!+'Dettaglio Piano'!#REF!</f>
        <v>#REF!</v>
      </c>
      <c r="G21" s="126" t="e">
        <f>F21/D21</f>
        <v>#REF!</v>
      </c>
      <c r="H21" s="123" t="e">
        <f>'Dettaglio Piano'!#REF!+'Dettaglio Piano'!#REF!</f>
        <v>#REF!</v>
      </c>
      <c r="I21" s="126" t="e">
        <f t="shared" si="0"/>
        <v>#REF!</v>
      </c>
      <c r="J21" s="76"/>
    </row>
    <row r="22" spans="1:10" ht="6.6" customHeight="1" x14ac:dyDescent="0.3">
      <c r="A22" s="70"/>
      <c r="B22" s="74"/>
      <c r="C22" s="131"/>
      <c r="D22" s="127"/>
      <c r="E22" s="128"/>
      <c r="F22" s="189"/>
      <c r="G22" s="130"/>
      <c r="H22" s="127"/>
      <c r="I22" s="130"/>
      <c r="J22" s="76"/>
    </row>
    <row r="23" spans="1:10" ht="14.4" x14ac:dyDescent="0.3">
      <c r="A23" s="70"/>
      <c r="B23" s="73" t="s">
        <v>398</v>
      </c>
      <c r="C23" s="124" t="e">
        <f>'Dettaglio Piano'!#REF!</f>
        <v>#REF!</v>
      </c>
      <c r="D23" s="123" t="e">
        <f>'Dettaglio Piano'!#REF!</f>
        <v>#REF!</v>
      </c>
      <c r="E23" s="124" t="e">
        <f>'Dettaglio Piano'!#REF!</f>
        <v>#REF!</v>
      </c>
      <c r="F23" s="188" t="e">
        <f>'Dettaglio Piano'!#REF!</f>
        <v>#REF!</v>
      </c>
      <c r="G23" s="126" t="e">
        <f>F23/D23</f>
        <v>#REF!</v>
      </c>
      <c r="H23" s="123" t="e">
        <f>'Dettaglio Piano'!#REF!</f>
        <v>#REF!</v>
      </c>
      <c r="I23" s="126" t="e">
        <f t="shared" si="0"/>
        <v>#REF!</v>
      </c>
      <c r="J23" s="76"/>
    </row>
    <row r="24" spans="1:10" ht="6.6" customHeight="1" x14ac:dyDescent="0.3">
      <c r="A24" s="70"/>
      <c r="B24" s="74"/>
      <c r="C24" s="131"/>
      <c r="D24" s="127"/>
      <c r="E24" s="128"/>
      <c r="F24" s="189"/>
      <c r="G24" s="130"/>
      <c r="H24" s="127"/>
      <c r="I24" s="130"/>
      <c r="J24" s="76"/>
    </row>
    <row r="25" spans="1:10" ht="14.4" outlineLevel="1" x14ac:dyDescent="0.3">
      <c r="A25" s="70"/>
      <c r="B25" s="21" t="s">
        <v>273</v>
      </c>
      <c r="C25" s="122" t="e">
        <f>'Dettaglio Piano'!#REF!</f>
        <v>#REF!</v>
      </c>
      <c r="D25" s="118" t="e">
        <f>'Dettaglio Piano'!#REF!</f>
        <v>#REF!</v>
      </c>
      <c r="E25" s="119" t="e">
        <f>'Dettaglio Piano'!#REF!</f>
        <v>#REF!</v>
      </c>
      <c r="F25" s="187" t="e">
        <f>'Dettaglio Piano'!#REF!</f>
        <v>#REF!</v>
      </c>
      <c r="G25" s="121" t="e">
        <f t="shared" ref="G25:G35" si="14">F25/D25</f>
        <v>#REF!</v>
      </c>
      <c r="H25" s="118" t="e">
        <f>'Dettaglio Piano'!#REF!</f>
        <v>#REF!</v>
      </c>
      <c r="I25" s="121" t="e">
        <f t="shared" si="0"/>
        <v>#REF!</v>
      </c>
      <c r="J25" s="76"/>
    </row>
    <row r="26" spans="1:10" ht="14.4" outlineLevel="1" x14ac:dyDescent="0.3">
      <c r="A26" s="70"/>
      <c r="B26" s="21" t="s">
        <v>276</v>
      </c>
      <c r="C26" s="122" t="e">
        <f>'Dettaglio Piano'!#REF!</f>
        <v>#REF!</v>
      </c>
      <c r="D26" s="118" t="e">
        <f>'Dettaglio Piano'!#REF!</f>
        <v>#REF!</v>
      </c>
      <c r="E26" s="119" t="e">
        <f>'Dettaglio Piano'!#REF!</f>
        <v>#REF!</v>
      </c>
      <c r="F26" s="187" t="e">
        <f>'Dettaglio Piano'!#REF!</f>
        <v>#REF!</v>
      </c>
      <c r="G26" s="121" t="e">
        <f t="shared" si="14"/>
        <v>#REF!</v>
      </c>
      <c r="H26" s="118" t="e">
        <f>'Dettaglio Piano'!#REF!</f>
        <v>#REF!</v>
      </c>
      <c r="I26" s="121" t="e">
        <f t="shared" si="0"/>
        <v>#REF!</v>
      </c>
      <c r="J26" s="76"/>
    </row>
    <row r="27" spans="1:10" ht="14.4" outlineLevel="1" x14ac:dyDescent="0.3">
      <c r="A27" s="70"/>
      <c r="B27" s="21" t="s">
        <v>274</v>
      </c>
      <c r="C27" s="122" t="e">
        <f>'Dettaglio Piano'!#REF!</f>
        <v>#REF!</v>
      </c>
      <c r="D27" s="118" t="e">
        <f>'Dettaglio Piano'!#REF!</f>
        <v>#REF!</v>
      </c>
      <c r="E27" s="119" t="e">
        <f>'Dettaglio Piano'!#REF!</f>
        <v>#REF!</v>
      </c>
      <c r="F27" s="187" t="e">
        <f>'Dettaglio Piano'!#REF!</f>
        <v>#REF!</v>
      </c>
      <c r="G27" s="121" t="e">
        <f t="shared" si="14"/>
        <v>#REF!</v>
      </c>
      <c r="H27" s="118" t="e">
        <f>'Dettaglio Piano'!#REF!</f>
        <v>#REF!</v>
      </c>
      <c r="I27" s="121" t="e">
        <f t="shared" si="0"/>
        <v>#REF!</v>
      </c>
      <c r="J27" s="76"/>
    </row>
    <row r="28" spans="1:10" ht="14.4" outlineLevel="1" x14ac:dyDescent="0.3">
      <c r="A28" s="70"/>
      <c r="B28" s="21" t="s">
        <v>278</v>
      </c>
      <c r="C28" s="122" t="e">
        <f>'Dettaglio Piano'!#REF!</f>
        <v>#REF!</v>
      </c>
      <c r="D28" s="118" t="e">
        <f>'Dettaglio Piano'!#REF!</f>
        <v>#REF!</v>
      </c>
      <c r="E28" s="119" t="e">
        <f>'Dettaglio Piano'!#REF!</f>
        <v>#REF!</v>
      </c>
      <c r="F28" s="187" t="e">
        <f>'Dettaglio Piano'!#REF!</f>
        <v>#REF!</v>
      </c>
      <c r="G28" s="121" t="e">
        <f t="shared" si="14"/>
        <v>#REF!</v>
      </c>
      <c r="H28" s="118" t="e">
        <f>'Dettaglio Piano'!#REF!</f>
        <v>#REF!</v>
      </c>
      <c r="I28" s="121" t="e">
        <f t="shared" si="0"/>
        <v>#REF!</v>
      </c>
      <c r="J28" s="76"/>
    </row>
    <row r="29" spans="1:10" ht="14.4" outlineLevel="1" x14ac:dyDescent="0.3">
      <c r="A29" s="70"/>
      <c r="B29" s="21" t="s">
        <v>269</v>
      </c>
      <c r="C29" s="122" t="e">
        <f>'Dettaglio Piano'!#REF!</f>
        <v>#REF!</v>
      </c>
      <c r="D29" s="118" t="e">
        <f>'Dettaglio Piano'!#REF!</f>
        <v>#REF!</v>
      </c>
      <c r="E29" s="119" t="e">
        <f>'Dettaglio Piano'!#REF!</f>
        <v>#REF!</v>
      </c>
      <c r="F29" s="187" t="e">
        <f>'Dettaglio Piano'!#REF!</f>
        <v>#REF!</v>
      </c>
      <c r="G29" s="121" t="e">
        <f t="shared" si="14"/>
        <v>#REF!</v>
      </c>
      <c r="H29" s="118" t="e">
        <f>'Dettaglio Piano'!#REF!</f>
        <v>#REF!</v>
      </c>
      <c r="I29" s="121" t="e">
        <f t="shared" si="0"/>
        <v>#REF!</v>
      </c>
      <c r="J29" s="76"/>
    </row>
    <row r="30" spans="1:10" ht="14.4" outlineLevel="1" x14ac:dyDescent="0.3">
      <c r="A30" s="70"/>
      <c r="B30" s="21" t="s">
        <v>277</v>
      </c>
      <c r="C30" s="122" t="e">
        <f>'Dettaglio Piano'!#REF!</f>
        <v>#REF!</v>
      </c>
      <c r="D30" s="118" t="e">
        <f>'Dettaglio Piano'!#REF!</f>
        <v>#REF!</v>
      </c>
      <c r="E30" s="119" t="e">
        <f>'Dettaglio Piano'!#REF!</f>
        <v>#REF!</v>
      </c>
      <c r="F30" s="187" t="e">
        <f>'Dettaglio Piano'!#REF!</f>
        <v>#REF!</v>
      </c>
      <c r="G30" s="121" t="e">
        <f t="shared" si="14"/>
        <v>#REF!</v>
      </c>
      <c r="H30" s="118" t="e">
        <f>'Dettaglio Piano'!#REF!</f>
        <v>#REF!</v>
      </c>
      <c r="I30" s="121" t="e">
        <f t="shared" si="0"/>
        <v>#REF!</v>
      </c>
      <c r="J30" s="76"/>
    </row>
    <row r="31" spans="1:10" ht="14.4" outlineLevel="1" x14ac:dyDescent="0.3">
      <c r="A31" s="70"/>
      <c r="B31" s="21" t="s">
        <v>279</v>
      </c>
      <c r="C31" s="122" t="e">
        <f>'Dettaglio Piano'!#REF!</f>
        <v>#REF!</v>
      </c>
      <c r="D31" s="118" t="e">
        <f>'Dettaglio Piano'!#REF!</f>
        <v>#REF!</v>
      </c>
      <c r="E31" s="119" t="e">
        <f>'Dettaglio Piano'!#REF!</f>
        <v>#REF!</v>
      </c>
      <c r="F31" s="187" t="e">
        <f>'Dettaglio Piano'!#REF!</f>
        <v>#REF!</v>
      </c>
      <c r="G31" s="121" t="e">
        <f t="shared" si="14"/>
        <v>#REF!</v>
      </c>
      <c r="H31" s="118" t="e">
        <f>'Dettaglio Piano'!#REF!</f>
        <v>#REF!</v>
      </c>
      <c r="I31" s="121" t="e">
        <f t="shared" si="0"/>
        <v>#REF!</v>
      </c>
      <c r="J31" s="76"/>
    </row>
    <row r="32" spans="1:10" ht="14.4" outlineLevel="1" x14ac:dyDescent="0.3">
      <c r="A32" s="70"/>
      <c r="B32" s="21" t="s">
        <v>275</v>
      </c>
      <c r="C32" s="122" t="e">
        <f>'Dettaglio Piano'!#REF!</f>
        <v>#REF!</v>
      </c>
      <c r="D32" s="118" t="e">
        <f>'Dettaglio Piano'!#REF!</f>
        <v>#REF!</v>
      </c>
      <c r="E32" s="119" t="e">
        <f>'Dettaglio Piano'!#REF!</f>
        <v>#REF!</v>
      </c>
      <c r="F32" s="187" t="e">
        <f>'Dettaglio Piano'!#REF!</f>
        <v>#REF!</v>
      </c>
      <c r="G32" s="121" t="e">
        <f t="shared" si="14"/>
        <v>#REF!</v>
      </c>
      <c r="H32" s="118" t="e">
        <f>'Dettaglio Piano'!#REF!</f>
        <v>#REF!</v>
      </c>
      <c r="I32" s="121" t="e">
        <f t="shared" si="0"/>
        <v>#REF!</v>
      </c>
      <c r="J32" s="76"/>
    </row>
    <row r="33" spans="1:10" ht="14.4" outlineLevel="1" x14ac:dyDescent="0.3">
      <c r="A33" s="70"/>
      <c r="B33" s="21" t="s">
        <v>314</v>
      </c>
      <c r="C33" s="122" t="e">
        <f>'Dettaglio Piano'!#REF!</f>
        <v>#REF!</v>
      </c>
      <c r="D33" s="118" t="e">
        <f>'Dettaglio Piano'!#REF!</f>
        <v>#REF!</v>
      </c>
      <c r="E33" s="119" t="e">
        <f>'Dettaglio Piano'!#REF!</f>
        <v>#REF!</v>
      </c>
      <c r="F33" s="187" t="e">
        <f>'Dettaglio Piano'!#REF!</f>
        <v>#REF!</v>
      </c>
      <c r="G33" s="121" t="e">
        <f t="shared" si="14"/>
        <v>#REF!</v>
      </c>
      <c r="H33" s="118" t="e">
        <f>'Dettaglio Piano'!#REF!</f>
        <v>#REF!</v>
      </c>
      <c r="I33" s="121" t="e">
        <f t="shared" si="0"/>
        <v>#REF!</v>
      </c>
      <c r="J33" s="76"/>
    </row>
    <row r="34" spans="1:10" ht="14.4" outlineLevel="1" x14ac:dyDescent="0.3">
      <c r="A34" s="70"/>
      <c r="B34" s="21" t="s">
        <v>315</v>
      </c>
      <c r="C34" s="122" t="e">
        <f>'Dettaglio Piano'!#REF!</f>
        <v>#REF!</v>
      </c>
      <c r="D34" s="118" t="e">
        <f>'Dettaglio Piano'!#REF!</f>
        <v>#REF!</v>
      </c>
      <c r="E34" s="119" t="e">
        <f>'Dettaglio Piano'!#REF!</f>
        <v>#REF!</v>
      </c>
      <c r="F34" s="187" t="e">
        <f>'Dettaglio Piano'!#REF!</f>
        <v>#REF!</v>
      </c>
      <c r="G34" s="121" t="e">
        <f t="shared" si="14"/>
        <v>#REF!</v>
      </c>
      <c r="H34" s="118" t="e">
        <f>'Dettaglio Piano'!#REF!</f>
        <v>#REF!</v>
      </c>
      <c r="I34" s="121" t="e">
        <f t="shared" si="0"/>
        <v>#REF!</v>
      </c>
      <c r="J34" s="76"/>
    </row>
    <row r="35" spans="1:10" ht="14.4" outlineLevel="1" x14ac:dyDescent="0.3">
      <c r="A35" s="70"/>
      <c r="B35" s="21" t="s">
        <v>272</v>
      </c>
      <c r="C35" s="122" t="e">
        <f>'Dettaglio Piano'!#REF!</f>
        <v>#REF!</v>
      </c>
      <c r="D35" s="118" t="e">
        <f>'Dettaglio Piano'!#REF!</f>
        <v>#REF!</v>
      </c>
      <c r="E35" s="119" t="e">
        <f>'Dettaglio Piano'!#REF!</f>
        <v>#REF!</v>
      </c>
      <c r="F35" s="187" t="e">
        <f>'Dettaglio Piano'!#REF!</f>
        <v>#REF!</v>
      </c>
      <c r="G35" s="121" t="e">
        <f t="shared" si="14"/>
        <v>#REF!</v>
      </c>
      <c r="H35" s="118" t="e">
        <f>'Dettaglio Piano'!#REF!</f>
        <v>#REF!</v>
      </c>
      <c r="I35" s="121" t="e">
        <f t="shared" si="0"/>
        <v>#REF!</v>
      </c>
      <c r="J35" s="76"/>
    </row>
    <row r="36" spans="1:10" ht="14.4" outlineLevel="1" x14ac:dyDescent="0.3">
      <c r="A36" s="70"/>
      <c r="B36" s="21" t="s">
        <v>265</v>
      </c>
      <c r="C36" s="122" t="e">
        <f>'Dettaglio Piano'!#REF!</f>
        <v>#REF!</v>
      </c>
      <c r="D36" s="118" t="e">
        <f>'Dettaglio Piano'!#REF!</f>
        <v>#REF!</v>
      </c>
      <c r="E36" s="119" t="e">
        <f>'Dettaglio Piano'!#REF!</f>
        <v>#REF!</v>
      </c>
      <c r="F36" s="187" t="e">
        <f>'Dettaglio Piano'!#REF!</f>
        <v>#REF!</v>
      </c>
      <c r="G36" s="121"/>
      <c r="H36" s="118" t="e">
        <f>'Dettaglio Piano'!#REF!</f>
        <v>#REF!</v>
      </c>
      <c r="I36" s="121" t="e">
        <f t="shared" si="0"/>
        <v>#REF!</v>
      </c>
      <c r="J36" s="76"/>
    </row>
    <row r="37" spans="1:10" ht="14.4" outlineLevel="1" x14ac:dyDescent="0.3">
      <c r="A37" s="70"/>
      <c r="B37" s="21" t="s">
        <v>271</v>
      </c>
      <c r="C37" s="122" t="e">
        <f>'Dettaglio Piano'!#REF!</f>
        <v>#REF!</v>
      </c>
      <c r="D37" s="118" t="e">
        <f>'Dettaglio Piano'!#REF!</f>
        <v>#REF!</v>
      </c>
      <c r="E37" s="119" t="e">
        <f>'Dettaglio Piano'!#REF!</f>
        <v>#REF!</v>
      </c>
      <c r="F37" s="187" t="e">
        <f>'Dettaglio Piano'!#REF!</f>
        <v>#REF!</v>
      </c>
      <c r="G37" s="121" t="e">
        <f>F37/D37</f>
        <v>#REF!</v>
      </c>
      <c r="H37" s="118" t="e">
        <f>'Dettaglio Piano'!#REF!</f>
        <v>#REF!</v>
      </c>
      <c r="I37" s="121" t="s">
        <v>399</v>
      </c>
      <c r="J37" s="76"/>
    </row>
    <row r="38" spans="1:10" ht="14.4" x14ac:dyDescent="0.3">
      <c r="A38" s="70"/>
      <c r="B38" s="73" t="s">
        <v>400</v>
      </c>
      <c r="C38" s="124" t="e">
        <f>SUM(C25:C37)</f>
        <v>#REF!</v>
      </c>
      <c r="D38" s="123" t="e">
        <f t="shared" ref="D38:F38" si="15">SUM(D25:D37)</f>
        <v>#REF!</v>
      </c>
      <c r="E38" s="124" t="e">
        <f t="shared" si="15"/>
        <v>#REF!</v>
      </c>
      <c r="F38" s="188" t="e">
        <f t="shared" si="15"/>
        <v>#REF!</v>
      </c>
      <c r="G38" s="126" t="e">
        <f>F38/D38</f>
        <v>#REF!</v>
      </c>
      <c r="H38" s="123" t="e">
        <f t="shared" ref="H38" si="16">SUM(H25:H37)</f>
        <v>#REF!</v>
      </c>
      <c r="I38" s="126" t="e">
        <f t="shared" si="0"/>
        <v>#REF!</v>
      </c>
      <c r="J38" s="76"/>
    </row>
    <row r="39" spans="1:10" ht="6.6" customHeight="1" x14ac:dyDescent="0.3">
      <c r="A39" s="70"/>
      <c r="B39" s="74"/>
      <c r="C39" s="131"/>
      <c r="D39" s="127"/>
      <c r="E39" s="128"/>
      <c r="F39" s="189"/>
      <c r="G39" s="130"/>
      <c r="H39" s="127"/>
      <c r="I39" s="130"/>
      <c r="J39" s="76"/>
    </row>
    <row r="40" spans="1:10" ht="14.4" x14ac:dyDescent="0.3">
      <c r="A40" s="70"/>
      <c r="B40" s="21" t="s">
        <v>178</v>
      </c>
      <c r="C40" s="122" t="e">
        <f>'Dettaglio Piano'!#REF!</f>
        <v>#REF!</v>
      </c>
      <c r="D40" s="118" t="e">
        <f>'Dettaglio Piano'!#REF!</f>
        <v>#REF!</v>
      </c>
      <c r="E40" s="119" t="e">
        <f>'Dettaglio Piano'!#REF!</f>
        <v>#REF!</v>
      </c>
      <c r="F40" s="187" t="e">
        <f>'Dettaglio Piano'!#REF!</f>
        <v>#REF!</v>
      </c>
      <c r="G40" s="121" t="e">
        <f>F40/D40</f>
        <v>#REF!</v>
      </c>
      <c r="H40" s="118" t="e">
        <f>'Dettaglio Piano'!#REF!</f>
        <v>#REF!</v>
      </c>
      <c r="I40" s="121" t="e">
        <f t="shared" si="0"/>
        <v>#REF!</v>
      </c>
      <c r="J40" s="76"/>
    </row>
    <row r="41" spans="1:10" ht="14.4" x14ac:dyDescent="0.3">
      <c r="A41" s="70"/>
      <c r="B41" s="21" t="s">
        <v>262</v>
      </c>
      <c r="C41" s="122" t="e">
        <f>'Dettaglio Piano'!#REF!+'Dettaglio Piano'!#REF!</f>
        <v>#REF!</v>
      </c>
      <c r="D41" s="118" t="e">
        <f>'Dettaglio Piano'!#REF!+'Dettaglio Piano'!#REF!</f>
        <v>#REF!</v>
      </c>
      <c r="E41" s="119" t="e">
        <f>'Dettaglio Piano'!#REF!+'Dettaglio Piano'!#REF!</f>
        <v>#REF!</v>
      </c>
      <c r="F41" s="187" t="e">
        <f>'Dettaglio Piano'!#REF!+'Dettaglio Piano'!#REF!</f>
        <v>#REF!</v>
      </c>
      <c r="G41" s="121" t="e">
        <f>F41/D41</f>
        <v>#REF!</v>
      </c>
      <c r="H41" s="118" t="e">
        <f>'Dettaglio Piano'!#REF!+'Dettaglio Piano'!#REF!</f>
        <v>#REF!</v>
      </c>
      <c r="I41" s="121" t="e">
        <f t="shared" si="0"/>
        <v>#REF!</v>
      </c>
      <c r="J41" s="76"/>
    </row>
    <row r="42" spans="1:10" ht="14.4" x14ac:dyDescent="0.3">
      <c r="A42" s="70"/>
      <c r="B42" s="73" t="s">
        <v>401</v>
      </c>
      <c r="C42" s="124" t="e">
        <f t="shared" ref="C42" si="17">SUM(C40:C41)</f>
        <v>#REF!</v>
      </c>
      <c r="D42" s="123" t="e">
        <f t="shared" ref="D42:E42" si="18">SUM(D40:D41)</f>
        <v>#REF!</v>
      </c>
      <c r="E42" s="124" t="e">
        <f t="shared" si="18"/>
        <v>#REF!</v>
      </c>
      <c r="F42" s="188" t="e">
        <f t="shared" ref="F42" si="19">SUM(F40:F41)</f>
        <v>#REF!</v>
      </c>
      <c r="G42" s="126" t="e">
        <f>F42/D42</f>
        <v>#REF!</v>
      </c>
      <c r="H42" s="123" t="e">
        <f t="shared" ref="H42" si="20">SUM(H40:H41)</f>
        <v>#REF!</v>
      </c>
      <c r="I42" s="126" t="e">
        <f t="shared" si="0"/>
        <v>#REF!</v>
      </c>
      <c r="J42" s="76"/>
    </row>
    <row r="43" spans="1:10" ht="6.6" customHeight="1" x14ac:dyDescent="0.3">
      <c r="A43" s="70"/>
      <c r="B43" s="74"/>
      <c r="C43" s="131"/>
      <c r="D43" s="127"/>
      <c r="E43" s="128"/>
      <c r="F43" s="189"/>
      <c r="G43" s="130"/>
      <c r="H43" s="127"/>
      <c r="I43" s="130"/>
      <c r="J43" s="76"/>
    </row>
    <row r="44" spans="1:10" ht="14.4" x14ac:dyDescent="0.3">
      <c r="A44" s="70"/>
      <c r="B44" s="73" t="s">
        <v>402</v>
      </c>
      <c r="C44" s="124" t="e">
        <f>'Dettaglio Piano'!#REF!+'Dettaglio Piano'!#REF!</f>
        <v>#REF!</v>
      </c>
      <c r="D44" s="123" t="e">
        <f>'Dettaglio Piano'!#REF!+'Dettaglio Piano'!#REF!</f>
        <v>#REF!</v>
      </c>
      <c r="E44" s="124" t="e">
        <f>'Dettaglio Piano'!#REF!+'Dettaglio Piano'!#REF!</f>
        <v>#REF!</v>
      </c>
      <c r="F44" s="188" t="e">
        <f>'Dettaglio Piano'!#REF!+'Dettaglio Piano'!#REF!</f>
        <v>#REF!</v>
      </c>
      <c r="G44" s="126" t="e">
        <f>F44/D44</f>
        <v>#REF!</v>
      </c>
      <c r="H44" s="123" t="e">
        <f>'Dettaglio Piano'!#REF!+'Dettaglio Piano'!#REF!</f>
        <v>#REF!</v>
      </c>
      <c r="I44" s="126" t="e">
        <f t="shared" si="0"/>
        <v>#REF!</v>
      </c>
      <c r="J44" s="76"/>
    </row>
    <row r="45" spans="1:10" ht="6.6" customHeight="1" x14ac:dyDescent="0.3">
      <c r="A45" s="70"/>
      <c r="B45" s="74"/>
      <c r="C45" s="131"/>
      <c r="D45" s="127"/>
      <c r="E45" s="128"/>
      <c r="F45" s="189"/>
      <c r="G45" s="130"/>
      <c r="H45" s="127"/>
      <c r="I45" s="130"/>
      <c r="J45" s="76"/>
    </row>
    <row r="46" spans="1:10" ht="14.4" outlineLevel="1" x14ac:dyDescent="0.3">
      <c r="A46" s="70"/>
      <c r="B46" s="21" t="s">
        <v>266</v>
      </c>
      <c r="C46" s="122" t="e">
        <f>'Dettaglio Piano'!#REF!</f>
        <v>#REF!</v>
      </c>
      <c r="D46" s="118" t="e">
        <f>'Dettaglio Piano'!#REF!</f>
        <v>#REF!</v>
      </c>
      <c r="E46" s="119" t="e">
        <f>'Dettaglio Piano'!#REF!</f>
        <v>#REF!</v>
      </c>
      <c r="F46" s="187" t="e">
        <f>'Dettaglio Piano'!#REF!</f>
        <v>#REF!</v>
      </c>
      <c r="G46" s="121" t="e">
        <f>F46/D46</f>
        <v>#REF!</v>
      </c>
      <c r="H46" s="118" t="e">
        <f>'Dettaglio Piano'!#REF!</f>
        <v>#REF!</v>
      </c>
      <c r="I46" s="121" t="e">
        <f t="shared" si="0"/>
        <v>#REF!</v>
      </c>
      <c r="J46" s="76"/>
    </row>
    <row r="47" spans="1:10" ht="14.4" outlineLevel="1" x14ac:dyDescent="0.3">
      <c r="A47" s="70"/>
      <c r="B47" s="21" t="s">
        <v>282</v>
      </c>
      <c r="C47" s="122" t="e">
        <f>'Dettaglio Piano'!#REF!</f>
        <v>#REF!</v>
      </c>
      <c r="D47" s="118" t="e">
        <f>'Dettaglio Piano'!#REF!</f>
        <v>#REF!</v>
      </c>
      <c r="E47" s="119" t="e">
        <f>'Dettaglio Piano'!#REF!</f>
        <v>#REF!</v>
      </c>
      <c r="F47" s="187" t="e">
        <f>'Dettaglio Piano'!#REF!</f>
        <v>#REF!</v>
      </c>
      <c r="G47" s="121" t="e">
        <f>F47/D47</f>
        <v>#REF!</v>
      </c>
      <c r="H47" s="118" t="e">
        <f>'Dettaglio Piano'!#REF!</f>
        <v>#REF!</v>
      </c>
      <c r="I47" s="121" t="e">
        <f t="shared" si="0"/>
        <v>#REF!</v>
      </c>
      <c r="J47" s="76"/>
    </row>
    <row r="48" spans="1:10" ht="14.4" outlineLevel="1" x14ac:dyDescent="0.3">
      <c r="A48" s="70"/>
      <c r="B48" s="21" t="s">
        <v>283</v>
      </c>
      <c r="C48" s="122" t="e">
        <f>'Dettaglio Piano'!#REF!</f>
        <v>#REF!</v>
      </c>
      <c r="D48" s="118" t="e">
        <f>'Dettaglio Piano'!#REF!</f>
        <v>#REF!</v>
      </c>
      <c r="E48" s="119" t="e">
        <f>'Dettaglio Piano'!#REF!</f>
        <v>#REF!</v>
      </c>
      <c r="F48" s="187" t="e">
        <f>'Dettaglio Piano'!#REF!</f>
        <v>#REF!</v>
      </c>
      <c r="G48" s="121" t="e">
        <f>F48/D48</f>
        <v>#REF!</v>
      </c>
      <c r="H48" s="118" t="e">
        <f>'Dettaglio Piano'!#REF!</f>
        <v>#REF!</v>
      </c>
      <c r="I48" s="121" t="e">
        <f t="shared" si="0"/>
        <v>#REF!</v>
      </c>
      <c r="J48" s="76"/>
    </row>
    <row r="49" spans="1:10" ht="14.4" x14ac:dyDescent="0.3">
      <c r="A49" s="70"/>
      <c r="B49" s="73" t="s">
        <v>403</v>
      </c>
      <c r="C49" s="124" t="e">
        <f t="shared" ref="C49" si="21">SUM(C46:C48)</f>
        <v>#REF!</v>
      </c>
      <c r="D49" s="123" t="e">
        <f t="shared" ref="D49:E49" si="22">SUM(D46:D48)</f>
        <v>#REF!</v>
      </c>
      <c r="E49" s="124" t="e">
        <f t="shared" si="22"/>
        <v>#REF!</v>
      </c>
      <c r="F49" s="188" t="e">
        <f t="shared" ref="F49" si="23">SUM(F46:F48)</f>
        <v>#REF!</v>
      </c>
      <c r="G49" s="126" t="e">
        <f>F49/D49</f>
        <v>#REF!</v>
      </c>
      <c r="H49" s="123" t="e">
        <f t="shared" ref="H49" si="24">SUM(H46:H48)</f>
        <v>#REF!</v>
      </c>
      <c r="I49" s="126" t="e">
        <f t="shared" si="0"/>
        <v>#REF!</v>
      </c>
      <c r="J49" s="76"/>
    </row>
    <row r="50" spans="1:10" ht="6.6" customHeight="1" x14ac:dyDescent="0.3">
      <c r="A50" s="70"/>
      <c r="B50" s="74"/>
      <c r="C50" s="131"/>
      <c r="D50" s="127"/>
      <c r="E50" s="128"/>
      <c r="F50" s="189"/>
      <c r="G50" s="130"/>
      <c r="H50" s="127"/>
      <c r="I50" s="130"/>
      <c r="J50" s="76"/>
    </row>
    <row r="51" spans="1:10" ht="14.4" x14ac:dyDescent="0.3">
      <c r="A51" s="70"/>
      <c r="B51" s="21" t="s">
        <v>263</v>
      </c>
      <c r="C51" s="122" t="e">
        <f>'Dettaglio Piano'!#REF!+'Dettaglio Piano'!#REF!</f>
        <v>#REF!</v>
      </c>
      <c r="D51" s="118" t="e">
        <f>'Dettaglio Piano'!#REF!+'Dettaglio Piano'!#REF!</f>
        <v>#REF!</v>
      </c>
      <c r="E51" s="119" t="e">
        <f>'Dettaglio Piano'!#REF!+'Dettaglio Piano'!#REF!</f>
        <v>#REF!</v>
      </c>
      <c r="F51" s="187" t="e">
        <f>'Dettaglio Piano'!#REF!+'Dettaglio Piano'!#REF!</f>
        <v>#REF!</v>
      </c>
      <c r="G51" s="121" t="e">
        <f>F51/D51</f>
        <v>#REF!</v>
      </c>
      <c r="H51" s="118" t="e">
        <f>'Dettaglio Piano'!#REF!+'Dettaglio Piano'!#REF!</f>
        <v>#REF!</v>
      </c>
      <c r="I51" s="121" t="e">
        <f t="shared" si="0"/>
        <v>#REF!</v>
      </c>
      <c r="J51" s="76"/>
    </row>
    <row r="52" spans="1:10" ht="14.4" x14ac:dyDescent="0.3">
      <c r="A52" s="70"/>
      <c r="B52" s="21" t="s">
        <v>264</v>
      </c>
      <c r="C52" s="122" t="e">
        <f>'Dettaglio Piano'!#REF!</f>
        <v>#REF!</v>
      </c>
      <c r="D52" s="118" t="e">
        <f>'Dettaglio Piano'!#REF!</f>
        <v>#REF!</v>
      </c>
      <c r="E52" s="119" t="e">
        <f>'Dettaglio Piano'!#REF!</f>
        <v>#REF!</v>
      </c>
      <c r="F52" s="187" t="e">
        <f>'Dettaglio Piano'!#REF!</f>
        <v>#REF!</v>
      </c>
      <c r="G52" s="121" t="e">
        <f>F52/D52</f>
        <v>#REF!</v>
      </c>
      <c r="H52" s="118" t="e">
        <f>'Dettaglio Piano'!#REF!</f>
        <v>#REF!</v>
      </c>
      <c r="I52" s="121" t="e">
        <f t="shared" si="0"/>
        <v>#REF!</v>
      </c>
      <c r="J52" s="76"/>
    </row>
    <row r="53" spans="1:10" ht="14.4" x14ac:dyDescent="0.3">
      <c r="A53" s="70"/>
      <c r="B53" s="73" t="s">
        <v>404</v>
      </c>
      <c r="C53" s="124" t="e">
        <f t="shared" ref="C53" si="25">SUM(C51:C52)</f>
        <v>#REF!</v>
      </c>
      <c r="D53" s="123" t="e">
        <f t="shared" ref="D53" si="26">SUM(D51:D52)</f>
        <v>#REF!</v>
      </c>
      <c r="E53" s="124" t="e">
        <f t="shared" ref="E53:F53" si="27">SUM(E51:E52)</f>
        <v>#REF!</v>
      </c>
      <c r="F53" s="188" t="e">
        <f t="shared" si="27"/>
        <v>#REF!</v>
      </c>
      <c r="G53" s="126" t="e">
        <f>F53/D53</f>
        <v>#REF!</v>
      </c>
      <c r="H53" s="123" t="e">
        <f t="shared" ref="H53" si="28">SUM(H51:H52)</f>
        <v>#REF!</v>
      </c>
      <c r="I53" s="126" t="e">
        <f t="shared" si="0"/>
        <v>#REF!</v>
      </c>
      <c r="J53" s="76"/>
    </row>
    <row r="54" spans="1:10" ht="6.6" customHeight="1" x14ac:dyDescent="0.3">
      <c r="A54" s="70"/>
      <c r="B54" s="74"/>
      <c r="C54" s="131"/>
      <c r="D54" s="127"/>
      <c r="E54" s="128"/>
      <c r="F54" s="189"/>
      <c r="G54" s="130"/>
      <c r="H54" s="127"/>
      <c r="I54" s="130"/>
      <c r="J54" s="76"/>
    </row>
    <row r="55" spans="1:10" ht="14.4" x14ac:dyDescent="0.3">
      <c r="A55" s="70"/>
      <c r="B55" s="73" t="s">
        <v>405</v>
      </c>
      <c r="C55" s="124" t="e">
        <f>'Dettaglio Piano'!#REF!</f>
        <v>#REF!</v>
      </c>
      <c r="D55" s="123" t="e">
        <f>'Dettaglio Piano'!#REF!</f>
        <v>#REF!</v>
      </c>
      <c r="E55" s="124" t="e">
        <f>'Dettaglio Piano'!#REF!</f>
        <v>#REF!</v>
      </c>
      <c r="F55" s="188" t="e">
        <f>'Dettaglio Piano'!#REF!</f>
        <v>#REF!</v>
      </c>
      <c r="G55" s="126" t="e">
        <f>F55/D55</f>
        <v>#REF!</v>
      </c>
      <c r="H55" s="123" t="e">
        <f>'Dettaglio Piano'!#REF!</f>
        <v>#REF!</v>
      </c>
      <c r="I55" s="126" t="e">
        <f t="shared" si="0"/>
        <v>#REF!</v>
      </c>
      <c r="J55" s="76"/>
    </row>
    <row r="56" spans="1:10" ht="6.6" customHeight="1" x14ac:dyDescent="0.3">
      <c r="A56" s="70"/>
      <c r="B56" s="74"/>
      <c r="C56" s="131"/>
      <c r="D56" s="127"/>
      <c r="E56" s="128"/>
      <c r="F56" s="189"/>
      <c r="G56" s="130"/>
      <c r="H56" s="127"/>
      <c r="I56" s="130"/>
      <c r="J56" s="76"/>
    </row>
    <row r="57" spans="1:10" ht="14.4" x14ac:dyDescent="0.3">
      <c r="B57" s="77" t="s">
        <v>406</v>
      </c>
      <c r="C57" s="133" t="e">
        <f>C9+C13+C17+C19+C21+C23+C38+C42+C44+C49+C53+C55</f>
        <v>#REF!</v>
      </c>
      <c r="D57" s="132" t="e">
        <f t="shared" ref="D57:F57" si="29">D9+D13+D17+D19+D21+D23+D38+D42+D44+D49+D53+D55</f>
        <v>#REF!</v>
      </c>
      <c r="E57" s="133" t="e">
        <f t="shared" si="29"/>
        <v>#REF!</v>
      </c>
      <c r="F57" s="190" t="e">
        <f t="shared" si="29"/>
        <v>#REF!</v>
      </c>
      <c r="G57" s="135" t="e">
        <f>F57/D57</f>
        <v>#REF!</v>
      </c>
      <c r="H57" s="132" t="e">
        <f t="shared" ref="H57" si="30">H9+H13+H17+H19+H21+H23+H38+H42+H44+H49+H53+H55</f>
        <v>#REF!</v>
      </c>
      <c r="I57" s="135" t="e">
        <f t="shared" si="0"/>
        <v>#REF!</v>
      </c>
      <c r="J57" s="76"/>
    </row>
    <row r="58" spans="1:10" ht="6" customHeight="1" x14ac:dyDescent="0.25">
      <c r="C58" s="140"/>
      <c r="D58" s="136"/>
      <c r="E58" s="137"/>
      <c r="F58" s="191"/>
      <c r="G58" s="139"/>
      <c r="H58" s="136"/>
      <c r="I58" s="139"/>
      <c r="J58" s="76"/>
    </row>
    <row r="59" spans="1:10" ht="14.4" x14ac:dyDescent="0.3">
      <c r="B59" s="73" t="s">
        <v>407</v>
      </c>
      <c r="C59" s="124" t="e">
        <f>'Dettaglio Piano'!#REF!+'Dettaglio Piano'!#REF!</f>
        <v>#REF!</v>
      </c>
      <c r="D59" s="123" t="e">
        <f>'Dettaglio Piano'!#REF!+'Dettaglio Piano'!#REF!</f>
        <v>#REF!</v>
      </c>
      <c r="E59" s="124" t="e">
        <f>'Dettaglio Piano'!#REF!+'Dettaglio Piano'!#REF!</f>
        <v>#REF!</v>
      </c>
      <c r="F59" s="188" t="e">
        <f>'Dettaglio Piano'!#REF!+'Dettaglio Piano'!#REF!</f>
        <v>#REF!</v>
      </c>
      <c r="G59" s="126" t="e">
        <f>F59/D59</f>
        <v>#REF!</v>
      </c>
      <c r="H59" s="123" t="e">
        <f>'Dettaglio Piano'!#REF!+'Dettaglio Piano'!#REF!</f>
        <v>#REF!</v>
      </c>
      <c r="I59" s="126" t="e">
        <f t="shared" si="0"/>
        <v>#REF!</v>
      </c>
      <c r="J59" s="76"/>
    </row>
    <row r="60" spans="1:10" ht="7.2" customHeight="1" x14ac:dyDescent="0.25">
      <c r="C60" s="145"/>
      <c r="D60" s="141"/>
      <c r="E60" s="142"/>
      <c r="F60" s="192"/>
      <c r="G60" s="144"/>
      <c r="H60" s="141"/>
      <c r="I60" s="144"/>
      <c r="J60" s="76"/>
    </row>
    <row r="61" spans="1:10" ht="2.4" customHeight="1" x14ac:dyDescent="0.25">
      <c r="C61" s="145"/>
      <c r="D61" s="146"/>
      <c r="E61" s="147"/>
      <c r="F61" s="192"/>
      <c r="G61" s="144"/>
      <c r="H61" s="141"/>
      <c r="I61" s="144"/>
      <c r="J61" s="76"/>
    </row>
    <row r="62" spans="1:10" ht="18.600000000000001" thickBot="1" x14ac:dyDescent="0.4">
      <c r="B62" s="78" t="s">
        <v>408</v>
      </c>
      <c r="C62" s="152" t="e">
        <f t="shared" ref="C62" si="31">C57+C59</f>
        <v>#REF!</v>
      </c>
      <c r="D62" s="148" t="e">
        <f t="shared" ref="D62" si="32">D57+D59</f>
        <v>#REF!</v>
      </c>
      <c r="E62" s="149" t="e">
        <f t="shared" ref="E62:F62" si="33">E57+E59</f>
        <v>#REF!</v>
      </c>
      <c r="F62" s="193" t="e">
        <f t="shared" si="33"/>
        <v>#REF!</v>
      </c>
      <c r="G62" s="151" t="e">
        <f>F62/D62</f>
        <v>#REF!</v>
      </c>
      <c r="H62" s="148" t="e">
        <f t="shared" ref="H62" si="34">H57+H59</f>
        <v>#REF!</v>
      </c>
      <c r="I62" s="151" t="e">
        <f t="shared" si="0"/>
        <v>#REF!</v>
      </c>
      <c r="J62" s="76"/>
    </row>
    <row r="63" spans="1:10" ht="5.4" customHeight="1" thickBot="1" x14ac:dyDescent="0.35">
      <c r="B63" s="79"/>
      <c r="C63" s="98"/>
      <c r="D63" s="80"/>
      <c r="E63" s="80"/>
      <c r="F63" s="80"/>
      <c r="G63" s="81"/>
      <c r="H63" s="80"/>
      <c r="I63" s="72"/>
      <c r="J63" s="76"/>
    </row>
    <row r="64" spans="1:10" x14ac:dyDescent="0.25">
      <c r="C64" s="82" t="e">
        <f>'Dettaglio Piano'!#REF!</f>
        <v>#REF!</v>
      </c>
      <c r="D64" s="82" t="e">
        <f>'Dettaglio Piano'!#REF!</f>
        <v>#REF!</v>
      </c>
      <c r="E64" s="82" t="e">
        <f>'Dettaglio Piano'!#REF!</f>
        <v>#REF!</v>
      </c>
      <c r="F64" s="82" t="e">
        <f>'Dettaglio Piano'!#REF!</f>
        <v>#REF!</v>
      </c>
      <c r="G64" s="83"/>
      <c r="H64" s="82" t="e">
        <f>'Dettaglio Piano'!#REF!</f>
        <v>#REF!</v>
      </c>
    </row>
    <row r="65" spans="3:8" x14ac:dyDescent="0.25">
      <c r="C65" s="84" t="e">
        <f t="shared" ref="C65" si="35">C62-C64</f>
        <v>#REF!</v>
      </c>
      <c r="D65" s="84" t="e">
        <f t="shared" ref="D65" si="36">D62-D64</f>
        <v>#REF!</v>
      </c>
      <c r="E65" s="84" t="e">
        <f t="shared" ref="E65:F65" si="37">E62-E64</f>
        <v>#REF!</v>
      </c>
      <c r="F65" s="84" t="e">
        <f t="shared" si="37"/>
        <v>#REF!</v>
      </c>
      <c r="G65" s="84"/>
      <c r="H65" s="84" t="e">
        <f t="shared" ref="H65" si="38">H62-H64</f>
        <v>#REF!</v>
      </c>
    </row>
    <row r="66" spans="3:8" x14ac:dyDescent="0.25">
      <c r="C66" s="84"/>
      <c r="D66" s="84"/>
      <c r="E66" s="84"/>
      <c r="F66" s="84"/>
      <c r="G66" s="84"/>
      <c r="H66" s="83" t="e">
        <f>E62/C62</f>
        <v>#REF!</v>
      </c>
    </row>
    <row r="67" spans="3:8" x14ac:dyDescent="0.25">
      <c r="C67" s="84"/>
      <c r="D67" s="84"/>
      <c r="E67" s="84"/>
      <c r="F67" s="84"/>
      <c r="G67" s="84"/>
      <c r="H67" s="84"/>
    </row>
    <row r="68" spans="3:8" x14ac:dyDescent="0.25">
      <c r="C68" s="84"/>
      <c r="D68" s="84"/>
      <c r="E68" s="84"/>
      <c r="F68" s="84"/>
      <c r="G68" s="84"/>
      <c r="H68" s="84"/>
    </row>
    <row r="69" spans="3:8" x14ac:dyDescent="0.25">
      <c r="C69" s="84"/>
      <c r="D69" s="84"/>
      <c r="E69" s="84"/>
      <c r="F69" s="84"/>
      <c r="G69" s="84"/>
      <c r="H69" s="84"/>
    </row>
    <row r="70" spans="3:8" x14ac:dyDescent="0.25">
      <c r="C70" s="84"/>
      <c r="D70" s="84"/>
      <c r="E70" s="84"/>
      <c r="F70" s="84"/>
      <c r="G70" s="84"/>
      <c r="H70" s="84"/>
    </row>
    <row r="71" spans="3:8" x14ac:dyDescent="0.25">
      <c r="C71" s="84"/>
      <c r="D71" s="84"/>
      <c r="E71" s="84"/>
      <c r="F71" s="84"/>
      <c r="G71" s="84"/>
      <c r="H71" s="84"/>
    </row>
    <row r="72" spans="3:8" s="101" customFormat="1" x14ac:dyDescent="0.25">
      <c r="C72" s="102"/>
    </row>
    <row r="73" spans="3:8" s="101" customFormat="1" x14ac:dyDescent="0.25"/>
    <row r="74" spans="3:8" s="101" customFormat="1" x14ac:dyDescent="0.25"/>
    <row r="75" spans="3:8" s="101" customFormat="1" x14ac:dyDescent="0.25"/>
    <row r="76" spans="3:8" s="101" customFormat="1" x14ac:dyDescent="0.25"/>
    <row r="77" spans="3:8" s="101" customFormat="1" x14ac:dyDescent="0.25"/>
    <row r="78" spans="3:8" s="101" customFormat="1" x14ac:dyDescent="0.25"/>
    <row r="79" spans="3:8" s="101" customFormat="1" x14ac:dyDescent="0.25"/>
  </sheetData>
  <pageMargins left="0.11811023622047245" right="0.11811023622047245" top="0.74803149606299213" bottom="0.74803149606299213" header="0.31496062992125984" footer="0.31496062992125984"/>
  <pageSetup paperSize="8" scale="87" orientation="portrait" r:id="rId1"/>
  <ignoredErrors>
    <ignoredError sqref="G9:G31 G42:G62 D9:D6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43CCD-673E-469E-9DE1-971648F6AF12}">
  <sheetPr codeName="Foglio10">
    <pageSetUpPr fitToPage="1"/>
  </sheetPr>
  <dimension ref="A1:M73"/>
  <sheetViews>
    <sheetView showGridLines="0" topLeftCell="B1" zoomScale="90" zoomScaleNormal="90" workbookViewId="0">
      <pane xSplit="1" ySplit="3" topLeftCell="C4" activePane="bottomRight" state="frozen"/>
      <selection activeCell="G38" sqref="G38"/>
      <selection pane="topRight" activeCell="G38" sqref="G38"/>
      <selection pane="bottomLeft" activeCell="G38" sqref="G38"/>
      <selection pane="bottomRight" activeCell="K5" sqref="K5"/>
    </sheetView>
  </sheetViews>
  <sheetFormatPr defaultColWidth="9.109375" defaultRowHeight="12" x14ac:dyDescent="0.25"/>
  <cols>
    <col min="1" max="1" width="2.109375" style="68" customWidth="1"/>
    <col min="2" max="2" width="35" style="68" customWidth="1"/>
    <col min="3" max="7" width="19.88671875" style="68" customWidth="1"/>
    <col min="8" max="8" width="19.88671875" style="68" hidden="1" customWidth="1"/>
    <col min="9" max="9" width="22.109375" style="68" customWidth="1"/>
    <col min="10" max="10" width="15.33203125" style="68" hidden="1" customWidth="1"/>
    <col min="11" max="11" width="16.5546875" style="68" customWidth="1"/>
    <col min="12" max="12" width="1.5546875" style="68" customWidth="1"/>
    <col min="13" max="16384" width="9.109375" style="68"/>
  </cols>
  <sheetData>
    <row r="1" spans="1:13" ht="3" customHeight="1" x14ac:dyDescent="0.25"/>
    <row r="2" spans="1:13" ht="21" customHeight="1" thickBot="1" x14ac:dyDescent="0.3">
      <c r="C2" s="180"/>
      <c r="D2" s="180" t="s">
        <v>2</v>
      </c>
      <c r="E2" s="180" t="s">
        <v>387</v>
      </c>
      <c r="F2" s="180" t="s">
        <v>388</v>
      </c>
      <c r="G2" s="181" t="s">
        <v>419</v>
      </c>
      <c r="H2" s="181"/>
      <c r="I2" s="181" t="s">
        <v>412</v>
      </c>
      <c r="J2" s="182" t="e">
        <f>G4-D4</f>
        <v>#REF!</v>
      </c>
      <c r="K2" s="180"/>
    </row>
    <row r="3" spans="1:13" ht="67.95" customHeight="1" x14ac:dyDescent="0.25">
      <c r="C3" s="105" t="s">
        <v>389</v>
      </c>
      <c r="D3" s="106" t="s">
        <v>413</v>
      </c>
      <c r="E3" s="108" t="s">
        <v>414</v>
      </c>
      <c r="F3" s="109" t="s">
        <v>415</v>
      </c>
      <c r="G3" s="107" t="s">
        <v>411</v>
      </c>
      <c r="H3" s="69" t="s">
        <v>409</v>
      </c>
      <c r="I3" s="110" t="s">
        <v>416</v>
      </c>
      <c r="J3" s="111" t="s">
        <v>410</v>
      </c>
      <c r="K3" s="112" t="s">
        <v>420</v>
      </c>
    </row>
    <row r="4" spans="1:13" ht="14.4" x14ac:dyDescent="0.3">
      <c r="A4" s="70"/>
      <c r="B4" s="21" t="s">
        <v>267</v>
      </c>
      <c r="C4" s="113" t="e">
        <f>'Dettaglio Piano'!#REF!</f>
        <v>#REF!</v>
      </c>
      <c r="D4" s="117" t="e">
        <f>'Dettaglio Piano'!#REF!</f>
        <v>#REF!</v>
      </c>
      <c r="E4" s="115" t="e">
        <f>'Dettaglio Piano'!#REF!</f>
        <v>#REF!</v>
      </c>
      <c r="F4" s="113" t="e">
        <f>'Dettaglio Piano'!#REF!</f>
        <v>#REF!</v>
      </c>
      <c r="G4" s="153" t="e">
        <f>'Dettaglio Piano'!#REF!</f>
        <v>#REF!</v>
      </c>
      <c r="H4" s="154" t="e">
        <f>'Dettaglio Piano'!#REF!</f>
        <v>#REF!</v>
      </c>
      <c r="I4" s="155" t="e">
        <f>'Dettaglio Piano'!#REF!</f>
        <v>#REF!</v>
      </c>
      <c r="J4" s="156" t="e">
        <f t="shared" ref="J4:J9" si="0">G4/C4</f>
        <v>#REF!</v>
      </c>
      <c r="K4" s="156" t="e">
        <f>G4/D4</f>
        <v>#REF!</v>
      </c>
      <c r="L4" s="71"/>
    </row>
    <row r="5" spans="1:13" ht="14.4" x14ac:dyDescent="0.3">
      <c r="A5" s="70"/>
      <c r="B5" s="21" t="s">
        <v>268</v>
      </c>
      <c r="C5" s="118" t="e">
        <f>'Dettaglio Piano'!#REF!</f>
        <v>#REF!</v>
      </c>
      <c r="D5" s="122" t="e">
        <f>'Dettaglio Piano'!#REF!</f>
        <v>#REF!</v>
      </c>
      <c r="E5" s="120" t="e">
        <f>'Dettaglio Piano'!#REF!</f>
        <v>#REF!</v>
      </c>
      <c r="F5" s="118" t="e">
        <f>'Dettaglio Piano'!#REF!</f>
        <v>#REF!</v>
      </c>
      <c r="G5" s="157" t="e">
        <f>'Dettaglio Piano'!#REF!</f>
        <v>#REF!</v>
      </c>
      <c r="H5" s="158" t="e">
        <f>'Dettaglio Piano'!#REF!</f>
        <v>#REF!</v>
      </c>
      <c r="I5" s="155" t="e">
        <f>'Dettaglio Piano'!#REF!</f>
        <v>#REF!</v>
      </c>
      <c r="J5" s="156" t="e">
        <f t="shared" si="0"/>
        <v>#REF!</v>
      </c>
      <c r="K5" s="156" t="e">
        <f t="shared" ref="K5:K8" si="1">G5/D5</f>
        <v>#REF!</v>
      </c>
      <c r="L5" s="71"/>
    </row>
    <row r="6" spans="1:13" ht="14.4" x14ac:dyDescent="0.3">
      <c r="A6" s="70"/>
      <c r="B6" s="21" t="s">
        <v>270</v>
      </c>
      <c r="C6" s="118" t="e">
        <f>'Dettaglio Piano'!#REF!</f>
        <v>#REF!</v>
      </c>
      <c r="D6" s="122" t="e">
        <f>'Dettaglio Piano'!#REF!</f>
        <v>#REF!</v>
      </c>
      <c r="E6" s="120" t="e">
        <f>'Dettaglio Piano'!#REF!</f>
        <v>#REF!</v>
      </c>
      <c r="F6" s="118" t="e">
        <f>'Dettaglio Piano'!#REF!</f>
        <v>#REF!</v>
      </c>
      <c r="G6" s="157" t="e">
        <f>'Dettaglio Piano'!#REF!</f>
        <v>#REF!</v>
      </c>
      <c r="H6" s="158" t="e">
        <f>'Dettaglio Piano'!#REF!</f>
        <v>#REF!</v>
      </c>
      <c r="I6" s="155" t="e">
        <f>'Dettaglio Piano'!#REF!</f>
        <v>#REF!</v>
      </c>
      <c r="J6" s="156" t="e">
        <f t="shared" si="0"/>
        <v>#REF!</v>
      </c>
      <c r="K6" s="156" t="e">
        <f t="shared" si="1"/>
        <v>#REF!</v>
      </c>
      <c r="L6" s="71"/>
    </row>
    <row r="7" spans="1:13" ht="14.4" x14ac:dyDescent="0.3">
      <c r="A7" s="70"/>
      <c r="B7" s="21" t="s">
        <v>390</v>
      </c>
      <c r="C7" s="118" t="e">
        <f>'Dettaglio Piano'!#REF!</f>
        <v>#REF!</v>
      </c>
      <c r="D7" s="122" t="e">
        <f>'Dettaglio Piano'!#REF!</f>
        <v>#REF!</v>
      </c>
      <c r="E7" s="120" t="e">
        <f>'Dettaglio Piano'!#REF!</f>
        <v>#REF!</v>
      </c>
      <c r="F7" s="118" t="e">
        <f>'Dettaglio Piano'!#REF!</f>
        <v>#REF!</v>
      </c>
      <c r="G7" s="157" t="e">
        <f>'Dettaglio Piano'!#REF!</f>
        <v>#REF!</v>
      </c>
      <c r="H7" s="158" t="e">
        <f>'Dettaglio Piano'!#REF!</f>
        <v>#REF!</v>
      </c>
      <c r="I7" s="155" t="e">
        <f>'Dettaglio Piano'!#REF!</f>
        <v>#REF!</v>
      </c>
      <c r="J7" s="156" t="e">
        <f t="shared" si="0"/>
        <v>#REF!</v>
      </c>
      <c r="K7" s="156" t="e">
        <f t="shared" si="1"/>
        <v>#REF!</v>
      </c>
      <c r="L7" s="71"/>
    </row>
    <row r="8" spans="1:13" ht="14.4" x14ac:dyDescent="0.3">
      <c r="A8" s="70"/>
      <c r="B8" s="21" t="s">
        <v>295</v>
      </c>
      <c r="C8" s="118" t="e">
        <f>'Dettaglio Piano'!#REF!</f>
        <v>#REF!</v>
      </c>
      <c r="D8" s="122" t="e">
        <f>'Dettaglio Piano'!#REF!</f>
        <v>#REF!</v>
      </c>
      <c r="E8" s="120" t="e">
        <f>'Dettaglio Piano'!#REF!</f>
        <v>#REF!</v>
      </c>
      <c r="F8" s="118" t="e">
        <f>'Dettaglio Piano'!#REF!</f>
        <v>#REF!</v>
      </c>
      <c r="G8" s="157" t="e">
        <f>'Dettaglio Piano'!#REF!</f>
        <v>#REF!</v>
      </c>
      <c r="H8" s="158" t="e">
        <f>'Dettaglio Piano'!#REF!</f>
        <v>#REF!</v>
      </c>
      <c r="I8" s="155" t="e">
        <f>'Dettaglio Piano'!#REF!</f>
        <v>#REF!</v>
      </c>
      <c r="J8" s="156" t="e">
        <f t="shared" si="0"/>
        <v>#REF!</v>
      </c>
      <c r="K8" s="156" t="e">
        <f t="shared" si="1"/>
        <v>#REF!</v>
      </c>
      <c r="L8" s="71"/>
    </row>
    <row r="9" spans="1:13" ht="14.4" x14ac:dyDescent="0.3">
      <c r="A9" s="70"/>
      <c r="B9" s="73" t="s">
        <v>391</v>
      </c>
      <c r="C9" s="123" t="e">
        <f t="shared" ref="C9:D9" si="2">SUM(C4:C8)</f>
        <v>#REF!</v>
      </c>
      <c r="D9" s="124" t="e">
        <f t="shared" si="2"/>
        <v>#REF!</v>
      </c>
      <c r="E9" s="125" t="e">
        <f t="shared" ref="E9:F9" si="3">SUM(E4:E8)</f>
        <v>#REF!</v>
      </c>
      <c r="F9" s="123" t="e">
        <f t="shared" si="3"/>
        <v>#REF!</v>
      </c>
      <c r="G9" s="124" t="e">
        <f t="shared" ref="G9:I9" si="4">SUM(G4:G8)</f>
        <v>#REF!</v>
      </c>
      <c r="H9" s="125" t="e">
        <f t="shared" si="4"/>
        <v>#REF!</v>
      </c>
      <c r="I9" s="159" t="e">
        <f t="shared" si="4"/>
        <v>#REF!</v>
      </c>
      <c r="J9" s="160" t="e">
        <f t="shared" si="0"/>
        <v>#REF!</v>
      </c>
      <c r="K9" s="160" t="e">
        <f>G9/D9</f>
        <v>#REF!</v>
      </c>
      <c r="L9" s="71"/>
      <c r="M9" s="100"/>
    </row>
    <row r="10" spans="1:13" ht="6.6" customHeight="1" x14ac:dyDescent="0.3">
      <c r="A10" s="70"/>
      <c r="B10" s="74"/>
      <c r="C10" s="127"/>
      <c r="D10" s="131"/>
      <c r="E10" s="129"/>
      <c r="F10" s="127"/>
      <c r="G10" s="161"/>
      <c r="H10" s="162"/>
      <c r="I10" s="163"/>
      <c r="J10" s="164"/>
      <c r="K10" s="164"/>
      <c r="L10" s="75"/>
    </row>
    <row r="11" spans="1:13" ht="14.4" x14ac:dyDescent="0.3">
      <c r="A11" s="70"/>
      <c r="B11" s="21" t="s">
        <v>281</v>
      </c>
      <c r="C11" s="118" t="e">
        <f>'Dettaglio Piano'!#REF!</f>
        <v>#REF!</v>
      </c>
      <c r="D11" s="122" t="e">
        <f>'Dettaglio Piano'!#REF!</f>
        <v>#REF!</v>
      </c>
      <c r="E11" s="120" t="e">
        <f>'Dettaglio Piano'!#REF!</f>
        <v>#REF!</v>
      </c>
      <c r="F11" s="118" t="e">
        <f>'Dettaglio Piano'!#REF!</f>
        <v>#REF!</v>
      </c>
      <c r="G11" s="157" t="e">
        <f>'Dettaglio Piano'!#REF!</f>
        <v>#REF!</v>
      </c>
      <c r="H11" s="158" t="e">
        <f>'Dettaglio Piano'!#REF!</f>
        <v>#REF!</v>
      </c>
      <c r="I11" s="155" t="e">
        <f>'Dettaglio Piano'!#REF!</f>
        <v>#REF!</v>
      </c>
      <c r="J11" s="156" t="e">
        <f>G11/C11</f>
        <v>#REF!</v>
      </c>
      <c r="K11" s="156" t="e">
        <f t="shared" ref="K11:K12" si="5">G11/D11</f>
        <v>#REF!</v>
      </c>
      <c r="L11" s="71"/>
    </row>
    <row r="12" spans="1:13" ht="14.4" x14ac:dyDescent="0.3">
      <c r="A12" s="70"/>
      <c r="B12" s="21" t="s">
        <v>392</v>
      </c>
      <c r="C12" s="118" t="e">
        <f>'Dettaglio Piano'!#REF!</f>
        <v>#REF!</v>
      </c>
      <c r="D12" s="122" t="e">
        <f>'Dettaglio Piano'!#REF!</f>
        <v>#REF!</v>
      </c>
      <c r="E12" s="120" t="e">
        <f>'Dettaglio Piano'!#REF!</f>
        <v>#REF!</v>
      </c>
      <c r="F12" s="118" t="e">
        <f>'Dettaglio Piano'!#REF!</f>
        <v>#REF!</v>
      </c>
      <c r="G12" s="157" t="e">
        <f>'Dettaglio Piano'!#REF!</f>
        <v>#REF!</v>
      </c>
      <c r="H12" s="158" t="e">
        <f>'Dettaglio Piano'!#REF!</f>
        <v>#REF!</v>
      </c>
      <c r="I12" s="155" t="e">
        <f>'Dettaglio Piano'!#REF!</f>
        <v>#REF!</v>
      </c>
      <c r="J12" s="156" t="e">
        <f>G12/C12</f>
        <v>#REF!</v>
      </c>
      <c r="K12" s="156" t="e">
        <f t="shared" si="5"/>
        <v>#REF!</v>
      </c>
      <c r="L12" s="71"/>
    </row>
    <row r="13" spans="1:13" ht="14.4" x14ac:dyDescent="0.3">
      <c r="A13" s="70"/>
      <c r="B13" s="73" t="s">
        <v>393</v>
      </c>
      <c r="C13" s="123" t="e">
        <f t="shared" ref="C13:D13" si="6">SUM(C11:C12)</f>
        <v>#REF!</v>
      </c>
      <c r="D13" s="124" t="e">
        <f t="shared" si="6"/>
        <v>#REF!</v>
      </c>
      <c r="E13" s="125" t="e">
        <f t="shared" ref="E13:F13" si="7">SUM(E11:E12)</f>
        <v>#REF!</v>
      </c>
      <c r="F13" s="123" t="e">
        <f t="shared" si="7"/>
        <v>#REF!</v>
      </c>
      <c r="G13" s="124" t="e">
        <f t="shared" ref="G13:I13" si="8">SUM(G11:G12)</f>
        <v>#REF!</v>
      </c>
      <c r="H13" s="125" t="e">
        <f t="shared" si="8"/>
        <v>#REF!</v>
      </c>
      <c r="I13" s="159" t="e">
        <f t="shared" si="8"/>
        <v>#REF!</v>
      </c>
      <c r="J13" s="160" t="e">
        <f>G13/C13</f>
        <v>#REF!</v>
      </c>
      <c r="K13" s="160" t="e">
        <f>G13/D13</f>
        <v>#REF!</v>
      </c>
      <c r="L13" s="71"/>
    </row>
    <row r="14" spans="1:13" ht="6.6" customHeight="1" x14ac:dyDescent="0.3">
      <c r="A14" s="70"/>
      <c r="B14" s="74"/>
      <c r="C14" s="127"/>
      <c r="D14" s="131"/>
      <c r="E14" s="129"/>
      <c r="F14" s="127"/>
      <c r="G14" s="161"/>
      <c r="H14" s="162"/>
      <c r="I14" s="163"/>
      <c r="J14" s="164"/>
      <c r="K14" s="164"/>
      <c r="L14" s="75"/>
    </row>
    <row r="15" spans="1:13" ht="14.4" x14ac:dyDescent="0.3">
      <c r="A15" s="70"/>
      <c r="B15" s="21" t="s">
        <v>280</v>
      </c>
      <c r="C15" s="118" t="e">
        <f>'Dettaglio Piano'!#REF!</f>
        <v>#REF!</v>
      </c>
      <c r="D15" s="122" t="e">
        <f>'Dettaglio Piano'!#REF!</f>
        <v>#REF!</v>
      </c>
      <c r="E15" s="120" t="e">
        <f>'Dettaglio Piano'!#REF!</f>
        <v>#REF!</v>
      </c>
      <c r="F15" s="118" t="e">
        <f>'Dettaglio Piano'!#REF!</f>
        <v>#REF!</v>
      </c>
      <c r="G15" s="157" t="e">
        <f>'Dettaglio Piano'!#REF!</f>
        <v>#REF!</v>
      </c>
      <c r="H15" s="158" t="e">
        <f>'Dettaglio Piano'!#REF!</f>
        <v>#REF!</v>
      </c>
      <c r="I15" s="155" t="e">
        <f>'Dettaglio Piano'!#REF!</f>
        <v>#REF!</v>
      </c>
      <c r="J15" s="156" t="e">
        <f>G15/C15</f>
        <v>#REF!</v>
      </c>
      <c r="K15" s="156" t="e">
        <f t="shared" ref="K15:K16" si="9">G15/D15</f>
        <v>#REF!</v>
      </c>
      <c r="L15" s="71"/>
    </row>
    <row r="16" spans="1:13" ht="14.4" x14ac:dyDescent="0.3">
      <c r="A16" s="70"/>
      <c r="B16" s="21" t="s">
        <v>394</v>
      </c>
      <c r="C16" s="118" t="e">
        <f>'Dettaglio Piano'!#REF!</f>
        <v>#REF!</v>
      </c>
      <c r="D16" s="122" t="e">
        <f>'Dettaglio Piano'!#REF!</f>
        <v>#REF!</v>
      </c>
      <c r="E16" s="120" t="e">
        <f>'Dettaglio Piano'!#REF!</f>
        <v>#REF!</v>
      </c>
      <c r="F16" s="118" t="e">
        <f>'Dettaglio Piano'!#REF!</f>
        <v>#REF!</v>
      </c>
      <c r="G16" s="157" t="e">
        <f>'Dettaglio Piano'!#REF!</f>
        <v>#REF!</v>
      </c>
      <c r="H16" s="158" t="e">
        <f>'Dettaglio Piano'!#REF!</f>
        <v>#REF!</v>
      </c>
      <c r="I16" s="155" t="e">
        <f>'Dettaglio Piano'!#REF!</f>
        <v>#REF!</v>
      </c>
      <c r="J16" s="156" t="e">
        <f>G16/C16</f>
        <v>#REF!</v>
      </c>
      <c r="K16" s="156" t="e">
        <f t="shared" si="9"/>
        <v>#REF!</v>
      </c>
      <c r="L16" s="71"/>
    </row>
    <row r="17" spans="1:12" ht="14.4" x14ac:dyDescent="0.3">
      <c r="A17" s="70"/>
      <c r="B17" s="73" t="s">
        <v>395</v>
      </c>
      <c r="C17" s="123" t="e">
        <f t="shared" ref="C17:D17" si="10">SUM(C15:C16)</f>
        <v>#REF!</v>
      </c>
      <c r="D17" s="124" t="e">
        <f t="shared" si="10"/>
        <v>#REF!</v>
      </c>
      <c r="E17" s="125" t="e">
        <f t="shared" ref="E17:F17" si="11">SUM(E15:E16)</f>
        <v>#REF!</v>
      </c>
      <c r="F17" s="123" t="e">
        <f t="shared" si="11"/>
        <v>#REF!</v>
      </c>
      <c r="G17" s="124" t="e">
        <f t="shared" ref="G17:I17" si="12">SUM(G15:G16)</f>
        <v>#REF!</v>
      </c>
      <c r="H17" s="125" t="e">
        <f t="shared" si="12"/>
        <v>#REF!</v>
      </c>
      <c r="I17" s="159" t="e">
        <f t="shared" si="12"/>
        <v>#REF!</v>
      </c>
      <c r="J17" s="160" t="e">
        <f>G17/C17</f>
        <v>#REF!</v>
      </c>
      <c r="K17" s="160" t="e">
        <f>G17/D17</f>
        <v>#REF!</v>
      </c>
      <c r="L17" s="71"/>
    </row>
    <row r="18" spans="1:12" ht="6.6" customHeight="1" x14ac:dyDescent="0.3">
      <c r="A18" s="70"/>
      <c r="B18" s="74"/>
      <c r="C18" s="127"/>
      <c r="D18" s="131"/>
      <c r="E18" s="129"/>
      <c r="F18" s="127"/>
      <c r="G18" s="161"/>
      <c r="H18" s="162"/>
      <c r="I18" s="163"/>
      <c r="J18" s="164"/>
      <c r="K18" s="164"/>
      <c r="L18" s="75"/>
    </row>
    <row r="19" spans="1:12" ht="14.4" x14ac:dyDescent="0.3">
      <c r="A19" s="70"/>
      <c r="B19" s="73" t="s">
        <v>396</v>
      </c>
      <c r="C19" s="123" t="e">
        <f>'Dettaglio Piano'!#REF!+'Dettaglio Piano'!#REF!+'Dettaglio Piano'!#REF!</f>
        <v>#REF!</v>
      </c>
      <c r="D19" s="124" t="e">
        <f>'Dettaglio Piano'!#REF!+'Dettaglio Piano'!#REF!+'Dettaglio Piano'!#REF!</f>
        <v>#REF!</v>
      </c>
      <c r="E19" s="125" t="e">
        <f>'Dettaglio Piano'!#REF!+'Dettaglio Piano'!#REF!+'Dettaglio Piano'!#REF!</f>
        <v>#REF!</v>
      </c>
      <c r="F19" s="123" t="e">
        <f>'Dettaglio Piano'!#REF!+'Dettaglio Piano'!#REF!+'Dettaglio Piano'!#REF!</f>
        <v>#REF!</v>
      </c>
      <c r="G19" s="124" t="e">
        <f>'Dettaglio Piano'!#REF!+'Dettaglio Piano'!#REF!+'Dettaglio Piano'!#REF!</f>
        <v>#REF!</v>
      </c>
      <c r="H19" s="125" t="e">
        <f>'Dettaglio Piano'!#REF!+'Dettaglio Piano'!#REF!+'Dettaglio Piano'!#REF!</f>
        <v>#REF!</v>
      </c>
      <c r="I19" s="159" t="e">
        <f>'Dettaglio Piano'!#REF!+'Dettaglio Piano'!#REF!+'Dettaglio Piano'!#REF!</f>
        <v>#REF!</v>
      </c>
      <c r="J19" s="160" t="e">
        <f>G19/C19</f>
        <v>#REF!</v>
      </c>
      <c r="K19" s="160" t="e">
        <f>G19/D19</f>
        <v>#REF!</v>
      </c>
      <c r="L19" s="71"/>
    </row>
    <row r="20" spans="1:12" ht="6.6" customHeight="1" x14ac:dyDescent="0.3">
      <c r="A20" s="70"/>
      <c r="B20" s="74"/>
      <c r="C20" s="127"/>
      <c r="D20" s="131"/>
      <c r="E20" s="129"/>
      <c r="F20" s="127"/>
      <c r="G20" s="161"/>
      <c r="H20" s="162"/>
      <c r="I20" s="163"/>
      <c r="J20" s="164"/>
      <c r="K20" s="164"/>
      <c r="L20" s="75"/>
    </row>
    <row r="21" spans="1:12" ht="14.4" x14ac:dyDescent="0.3">
      <c r="A21" s="70"/>
      <c r="B21" s="73" t="s">
        <v>397</v>
      </c>
      <c r="C21" s="123" t="e">
        <f>'Dettaglio Piano'!#REF!+'Dettaglio Piano'!#REF!</f>
        <v>#REF!</v>
      </c>
      <c r="D21" s="124" t="e">
        <f>'Dettaglio Piano'!#REF!+'Dettaglio Piano'!#REF!</f>
        <v>#REF!</v>
      </c>
      <c r="E21" s="125" t="e">
        <f>'Dettaglio Piano'!#REF!+'Dettaglio Piano'!#REF!</f>
        <v>#REF!</v>
      </c>
      <c r="F21" s="123" t="e">
        <f>'Dettaglio Piano'!#REF!+'Dettaglio Piano'!#REF!</f>
        <v>#REF!</v>
      </c>
      <c r="G21" s="124" t="e">
        <f>'Dettaglio Piano'!#REF!+'Dettaglio Piano'!#REF!</f>
        <v>#REF!</v>
      </c>
      <c r="H21" s="125" t="e">
        <f>'Dettaglio Piano'!#REF!+'Dettaglio Piano'!#REF!</f>
        <v>#REF!</v>
      </c>
      <c r="I21" s="159" t="e">
        <f>'Dettaglio Piano'!#REF!+'Dettaglio Piano'!#REF!</f>
        <v>#REF!</v>
      </c>
      <c r="J21" s="160" t="e">
        <f>G21/C21</f>
        <v>#REF!</v>
      </c>
      <c r="K21" s="160" t="e">
        <f>G21/D21</f>
        <v>#REF!</v>
      </c>
      <c r="L21" s="71"/>
    </row>
    <row r="22" spans="1:12" ht="6.6" customHeight="1" x14ac:dyDescent="0.3">
      <c r="A22" s="70"/>
      <c r="B22" s="74"/>
      <c r="C22" s="127"/>
      <c r="D22" s="131"/>
      <c r="E22" s="129"/>
      <c r="F22" s="127"/>
      <c r="G22" s="161"/>
      <c r="H22" s="162"/>
      <c r="I22" s="163"/>
      <c r="J22" s="164"/>
      <c r="K22" s="164"/>
      <c r="L22" s="71"/>
    </row>
    <row r="23" spans="1:12" ht="14.4" x14ac:dyDescent="0.3">
      <c r="A23" s="70"/>
      <c r="B23" s="73" t="s">
        <v>398</v>
      </c>
      <c r="C23" s="123" t="e">
        <f>'Dettaglio Piano'!#REF!</f>
        <v>#REF!</v>
      </c>
      <c r="D23" s="124" t="e">
        <f>'Dettaglio Piano'!#REF!</f>
        <v>#REF!</v>
      </c>
      <c r="E23" s="125" t="e">
        <f>'Dettaglio Piano'!#REF!</f>
        <v>#REF!</v>
      </c>
      <c r="F23" s="123" t="e">
        <f>'Dettaglio Piano'!#REF!</f>
        <v>#REF!</v>
      </c>
      <c r="G23" s="124" t="e">
        <f>'Dettaglio Piano'!#REF!</f>
        <v>#REF!</v>
      </c>
      <c r="H23" s="125" t="e">
        <f>'Dettaglio Piano'!#REF!</f>
        <v>#REF!</v>
      </c>
      <c r="I23" s="159" t="e">
        <f>'Dettaglio Piano'!#REF!</f>
        <v>#REF!</v>
      </c>
      <c r="J23" s="160" t="e">
        <f>G23/C23</f>
        <v>#REF!</v>
      </c>
      <c r="K23" s="160" t="e">
        <f>G23/D23</f>
        <v>#REF!</v>
      </c>
      <c r="L23" s="71"/>
    </row>
    <row r="24" spans="1:12" ht="6.6" customHeight="1" x14ac:dyDescent="0.3">
      <c r="A24" s="70"/>
      <c r="B24" s="74"/>
      <c r="C24" s="127"/>
      <c r="D24" s="131"/>
      <c r="E24" s="129"/>
      <c r="F24" s="127"/>
      <c r="G24" s="161"/>
      <c r="H24" s="162"/>
      <c r="I24" s="163"/>
      <c r="J24" s="164"/>
      <c r="K24" s="164"/>
      <c r="L24" s="71"/>
    </row>
    <row r="25" spans="1:12" ht="14.4" x14ac:dyDescent="0.3">
      <c r="A25" s="70"/>
      <c r="B25" s="21" t="s">
        <v>273</v>
      </c>
      <c r="C25" s="118" t="e">
        <f>'Dettaglio Piano'!#REF!</f>
        <v>#REF!</v>
      </c>
      <c r="D25" s="122" t="e">
        <f>'Dettaglio Piano'!#REF!</f>
        <v>#REF!</v>
      </c>
      <c r="E25" s="120" t="e">
        <f>'Dettaglio Piano'!#REF!</f>
        <v>#REF!</v>
      </c>
      <c r="F25" s="118" t="e">
        <f>'Dettaglio Piano'!#REF!</f>
        <v>#REF!</v>
      </c>
      <c r="G25" s="157" t="e">
        <f>'Dettaglio Piano'!#REF!</f>
        <v>#REF!</v>
      </c>
      <c r="H25" s="158" t="e">
        <f>'Dettaglio Piano'!#REF!</f>
        <v>#REF!</v>
      </c>
      <c r="I25" s="155" t="e">
        <f>'Dettaglio Piano'!#REF!</f>
        <v>#REF!</v>
      </c>
      <c r="J25" s="156" t="e">
        <f>G25/C25</f>
        <v>#REF!</v>
      </c>
      <c r="K25" s="156" t="e">
        <f t="shared" ref="K25:K51" si="13">G25/D25</f>
        <v>#REF!</v>
      </c>
      <c r="L25" s="71"/>
    </row>
    <row r="26" spans="1:12" ht="14.4" x14ac:dyDescent="0.3">
      <c r="A26" s="70"/>
      <c r="B26" s="21" t="s">
        <v>276</v>
      </c>
      <c r="C26" s="118" t="e">
        <f>'Dettaglio Piano'!#REF!</f>
        <v>#REF!</v>
      </c>
      <c r="D26" s="122" t="e">
        <f>'Dettaglio Piano'!#REF!</f>
        <v>#REF!</v>
      </c>
      <c r="E26" s="120" t="e">
        <f>'Dettaglio Piano'!#REF!</f>
        <v>#REF!</v>
      </c>
      <c r="F26" s="118" t="e">
        <f>'Dettaglio Piano'!#REF!</f>
        <v>#REF!</v>
      </c>
      <c r="G26" s="157" t="e">
        <f>'Dettaglio Piano'!#REF!</f>
        <v>#REF!</v>
      </c>
      <c r="H26" s="158" t="e">
        <f>'Dettaglio Piano'!#REF!</f>
        <v>#REF!</v>
      </c>
      <c r="I26" s="155" t="e">
        <f>'Dettaglio Piano'!#REF!</f>
        <v>#REF!</v>
      </c>
      <c r="J26" s="156" t="e">
        <f t="shared" ref="J26:J38" si="14">G26/C26</f>
        <v>#REF!</v>
      </c>
      <c r="K26" s="156" t="e">
        <f t="shared" si="13"/>
        <v>#REF!</v>
      </c>
      <c r="L26" s="71"/>
    </row>
    <row r="27" spans="1:12" ht="14.4" x14ac:dyDescent="0.3">
      <c r="A27" s="70"/>
      <c r="B27" s="21" t="s">
        <v>274</v>
      </c>
      <c r="C27" s="118" t="e">
        <f>'Dettaglio Piano'!#REF!</f>
        <v>#REF!</v>
      </c>
      <c r="D27" s="122" t="e">
        <f>'Dettaglio Piano'!#REF!</f>
        <v>#REF!</v>
      </c>
      <c r="E27" s="120" t="e">
        <f>'Dettaglio Piano'!#REF!</f>
        <v>#REF!</v>
      </c>
      <c r="F27" s="118" t="e">
        <f>'Dettaglio Piano'!#REF!</f>
        <v>#REF!</v>
      </c>
      <c r="G27" s="157" t="e">
        <f>'Dettaglio Piano'!#REF!</f>
        <v>#REF!</v>
      </c>
      <c r="H27" s="158" t="e">
        <f>'Dettaglio Piano'!#REF!</f>
        <v>#REF!</v>
      </c>
      <c r="I27" s="155" t="e">
        <f>'Dettaglio Piano'!#REF!</f>
        <v>#REF!</v>
      </c>
      <c r="J27" s="156" t="e">
        <f>G27/C27</f>
        <v>#REF!</v>
      </c>
      <c r="K27" s="156" t="e">
        <f t="shared" si="13"/>
        <v>#REF!</v>
      </c>
      <c r="L27" s="71"/>
    </row>
    <row r="28" spans="1:12" ht="14.4" x14ac:dyDescent="0.3">
      <c r="A28" s="70"/>
      <c r="B28" s="21" t="s">
        <v>278</v>
      </c>
      <c r="C28" s="118" t="e">
        <f>'Dettaglio Piano'!#REF!</f>
        <v>#REF!</v>
      </c>
      <c r="D28" s="122" t="e">
        <f>'Dettaglio Piano'!#REF!</f>
        <v>#REF!</v>
      </c>
      <c r="E28" s="120" t="e">
        <f>'Dettaglio Piano'!#REF!</f>
        <v>#REF!</v>
      </c>
      <c r="F28" s="118" t="e">
        <f>'Dettaglio Piano'!#REF!</f>
        <v>#REF!</v>
      </c>
      <c r="G28" s="157" t="e">
        <f>'Dettaglio Piano'!#REF!</f>
        <v>#REF!</v>
      </c>
      <c r="H28" s="158" t="e">
        <f>'Dettaglio Piano'!#REF!</f>
        <v>#REF!</v>
      </c>
      <c r="I28" s="155" t="e">
        <f>'Dettaglio Piano'!#REF!</f>
        <v>#REF!</v>
      </c>
      <c r="J28" s="156" t="e">
        <f t="shared" si="14"/>
        <v>#REF!</v>
      </c>
      <c r="K28" s="156" t="e">
        <f t="shared" si="13"/>
        <v>#REF!</v>
      </c>
      <c r="L28" s="71"/>
    </row>
    <row r="29" spans="1:12" ht="14.4" x14ac:dyDescent="0.3">
      <c r="A29" s="70"/>
      <c r="B29" s="21" t="s">
        <v>269</v>
      </c>
      <c r="C29" s="118" t="e">
        <f>'Dettaglio Piano'!#REF!</f>
        <v>#REF!</v>
      </c>
      <c r="D29" s="122" t="e">
        <f>'Dettaglio Piano'!#REF!</f>
        <v>#REF!</v>
      </c>
      <c r="E29" s="120" t="e">
        <f>'Dettaglio Piano'!#REF!</f>
        <v>#REF!</v>
      </c>
      <c r="F29" s="118" t="e">
        <f>'Dettaglio Piano'!#REF!</f>
        <v>#REF!</v>
      </c>
      <c r="G29" s="157" t="e">
        <f>'Dettaglio Piano'!#REF!</f>
        <v>#REF!</v>
      </c>
      <c r="H29" s="158" t="e">
        <f>'Dettaglio Piano'!#REF!</f>
        <v>#REF!</v>
      </c>
      <c r="I29" s="155" t="e">
        <f>'Dettaglio Piano'!#REF!</f>
        <v>#REF!</v>
      </c>
      <c r="J29" s="156" t="e">
        <f>G29/C29</f>
        <v>#REF!</v>
      </c>
      <c r="K29" s="156" t="e">
        <f t="shared" si="13"/>
        <v>#REF!</v>
      </c>
      <c r="L29" s="71"/>
    </row>
    <row r="30" spans="1:12" ht="14.4" x14ac:dyDescent="0.3">
      <c r="A30" s="70"/>
      <c r="B30" s="21" t="s">
        <v>277</v>
      </c>
      <c r="C30" s="118" t="e">
        <f>'Dettaglio Piano'!#REF!</f>
        <v>#REF!</v>
      </c>
      <c r="D30" s="122" t="e">
        <f>'Dettaglio Piano'!#REF!</f>
        <v>#REF!</v>
      </c>
      <c r="E30" s="120" t="e">
        <f>'Dettaglio Piano'!#REF!</f>
        <v>#REF!</v>
      </c>
      <c r="F30" s="118" t="e">
        <f>'Dettaglio Piano'!#REF!</f>
        <v>#REF!</v>
      </c>
      <c r="G30" s="157" t="e">
        <f>'Dettaglio Piano'!#REF!</f>
        <v>#REF!</v>
      </c>
      <c r="H30" s="158" t="e">
        <f>'Dettaglio Piano'!#REF!</f>
        <v>#REF!</v>
      </c>
      <c r="I30" s="155" t="e">
        <f>'Dettaglio Piano'!#REF!</f>
        <v>#REF!</v>
      </c>
      <c r="J30" s="156" t="e">
        <f>G30/C30</f>
        <v>#REF!</v>
      </c>
      <c r="K30" s="156" t="e">
        <f t="shared" si="13"/>
        <v>#REF!</v>
      </c>
      <c r="L30" s="71"/>
    </row>
    <row r="31" spans="1:12" ht="14.4" x14ac:dyDescent="0.3">
      <c r="A31" s="70"/>
      <c r="B31" s="21" t="s">
        <v>279</v>
      </c>
      <c r="C31" s="118" t="e">
        <f>'Dettaglio Piano'!#REF!</f>
        <v>#REF!</v>
      </c>
      <c r="D31" s="122" t="e">
        <f>'Dettaglio Piano'!#REF!</f>
        <v>#REF!</v>
      </c>
      <c r="E31" s="120" t="e">
        <f>'Dettaglio Piano'!#REF!</f>
        <v>#REF!</v>
      </c>
      <c r="F31" s="118" t="e">
        <f>'Dettaglio Piano'!#REF!</f>
        <v>#REF!</v>
      </c>
      <c r="G31" s="157" t="e">
        <f>'Dettaglio Piano'!#REF!</f>
        <v>#REF!</v>
      </c>
      <c r="H31" s="158" t="e">
        <f>'Dettaglio Piano'!#REF!</f>
        <v>#REF!</v>
      </c>
      <c r="I31" s="155" t="e">
        <f>'Dettaglio Piano'!#REF!</f>
        <v>#REF!</v>
      </c>
      <c r="J31" s="156" t="e">
        <f t="shared" si="14"/>
        <v>#REF!</v>
      </c>
      <c r="K31" s="156" t="e">
        <f t="shared" si="13"/>
        <v>#REF!</v>
      </c>
      <c r="L31" s="71"/>
    </row>
    <row r="32" spans="1:12" ht="14.4" x14ac:dyDescent="0.3">
      <c r="A32" s="70"/>
      <c r="B32" s="21" t="s">
        <v>275</v>
      </c>
      <c r="C32" s="118" t="e">
        <f>'Dettaglio Piano'!#REF!</f>
        <v>#REF!</v>
      </c>
      <c r="D32" s="122" t="e">
        <f>'Dettaglio Piano'!#REF!</f>
        <v>#REF!</v>
      </c>
      <c r="E32" s="120" t="e">
        <f>'Dettaglio Piano'!#REF!</f>
        <v>#REF!</v>
      </c>
      <c r="F32" s="118" t="e">
        <f>'Dettaglio Piano'!#REF!</f>
        <v>#REF!</v>
      </c>
      <c r="G32" s="157" t="e">
        <f>'Dettaglio Piano'!#REF!</f>
        <v>#REF!</v>
      </c>
      <c r="H32" s="158" t="e">
        <f>'Dettaglio Piano'!#REF!</f>
        <v>#REF!</v>
      </c>
      <c r="I32" s="155" t="e">
        <f>'Dettaglio Piano'!#REF!</f>
        <v>#REF!</v>
      </c>
      <c r="J32" s="156" t="e">
        <f t="shared" si="14"/>
        <v>#REF!</v>
      </c>
      <c r="K32" s="156" t="e">
        <f t="shared" si="13"/>
        <v>#REF!</v>
      </c>
      <c r="L32" s="71"/>
    </row>
    <row r="33" spans="1:12" ht="14.4" x14ac:dyDescent="0.3">
      <c r="A33" s="70"/>
      <c r="B33" s="21" t="s">
        <v>314</v>
      </c>
      <c r="C33" s="118" t="e">
        <f>'Dettaglio Piano'!#REF!</f>
        <v>#REF!</v>
      </c>
      <c r="D33" s="122" t="e">
        <f>'Dettaglio Piano'!#REF!</f>
        <v>#REF!</v>
      </c>
      <c r="E33" s="120" t="e">
        <f>'Dettaglio Piano'!#REF!</f>
        <v>#REF!</v>
      </c>
      <c r="F33" s="118" t="e">
        <f>'Dettaglio Piano'!#REF!</f>
        <v>#REF!</v>
      </c>
      <c r="G33" s="157" t="e">
        <f>'Dettaglio Piano'!#REF!</f>
        <v>#REF!</v>
      </c>
      <c r="H33" s="158" t="e">
        <f>'Dettaglio Piano'!#REF!</f>
        <v>#REF!</v>
      </c>
      <c r="I33" s="155" t="e">
        <f>'Dettaglio Piano'!#REF!</f>
        <v>#REF!</v>
      </c>
      <c r="J33" s="156" t="e">
        <f>G33/C33</f>
        <v>#REF!</v>
      </c>
      <c r="K33" s="156" t="e">
        <f t="shared" si="13"/>
        <v>#REF!</v>
      </c>
      <c r="L33" s="71"/>
    </row>
    <row r="34" spans="1:12" ht="14.4" x14ac:dyDescent="0.3">
      <c r="A34" s="70"/>
      <c r="B34" s="21" t="s">
        <v>315</v>
      </c>
      <c r="C34" s="118" t="e">
        <f>'Dettaglio Piano'!#REF!</f>
        <v>#REF!</v>
      </c>
      <c r="D34" s="122" t="e">
        <f>'Dettaglio Piano'!#REF!</f>
        <v>#REF!</v>
      </c>
      <c r="E34" s="120" t="e">
        <f>'Dettaglio Piano'!#REF!</f>
        <v>#REF!</v>
      </c>
      <c r="F34" s="118" t="e">
        <f>'Dettaglio Piano'!#REF!</f>
        <v>#REF!</v>
      </c>
      <c r="G34" s="157" t="e">
        <f>'Dettaglio Piano'!#REF!</f>
        <v>#REF!</v>
      </c>
      <c r="H34" s="158" t="e">
        <f>'Dettaglio Piano'!#REF!</f>
        <v>#REF!</v>
      </c>
      <c r="I34" s="155" t="e">
        <f>'Dettaglio Piano'!#REF!</f>
        <v>#REF!</v>
      </c>
      <c r="J34" s="156" t="e">
        <f>G34/C34</f>
        <v>#REF!</v>
      </c>
      <c r="K34" s="156" t="e">
        <f t="shared" si="13"/>
        <v>#REF!</v>
      </c>
      <c r="L34" s="71"/>
    </row>
    <row r="35" spans="1:12" ht="14.4" x14ac:dyDescent="0.3">
      <c r="A35" s="70"/>
      <c r="B35" s="21" t="s">
        <v>272</v>
      </c>
      <c r="C35" s="118" t="e">
        <f>'Dettaglio Piano'!#REF!</f>
        <v>#REF!</v>
      </c>
      <c r="D35" s="122" t="e">
        <f>'Dettaglio Piano'!#REF!</f>
        <v>#REF!</v>
      </c>
      <c r="E35" s="120" t="e">
        <f>'Dettaglio Piano'!#REF!</f>
        <v>#REF!</v>
      </c>
      <c r="F35" s="118" t="e">
        <f>'Dettaglio Piano'!#REF!</f>
        <v>#REF!</v>
      </c>
      <c r="G35" s="157" t="e">
        <f>'Dettaglio Piano'!#REF!</f>
        <v>#REF!</v>
      </c>
      <c r="H35" s="158" t="e">
        <f>'Dettaglio Piano'!#REF!</f>
        <v>#REF!</v>
      </c>
      <c r="I35" s="155" t="e">
        <f>'Dettaglio Piano'!#REF!</f>
        <v>#REF!</v>
      </c>
      <c r="J35" s="156" t="e">
        <f>G35/C35</f>
        <v>#REF!</v>
      </c>
      <c r="K35" s="156" t="e">
        <f t="shared" si="13"/>
        <v>#REF!</v>
      </c>
      <c r="L35" s="71"/>
    </row>
    <row r="36" spans="1:12" ht="14.4" x14ac:dyDescent="0.3">
      <c r="A36" s="70"/>
      <c r="B36" s="21" t="s">
        <v>265</v>
      </c>
      <c r="C36" s="118" t="e">
        <f>'Dettaglio Piano'!#REF!</f>
        <v>#REF!</v>
      </c>
      <c r="D36" s="122" t="e">
        <f>'Dettaglio Piano'!#REF!</f>
        <v>#REF!</v>
      </c>
      <c r="E36" s="120" t="e">
        <f>'Dettaglio Piano'!#REF!</f>
        <v>#REF!</v>
      </c>
      <c r="F36" s="118" t="e">
        <f>'Dettaglio Piano'!#REF!</f>
        <v>#REF!</v>
      </c>
      <c r="G36" s="157" t="e">
        <f>'Dettaglio Piano'!#REF!</f>
        <v>#REF!</v>
      </c>
      <c r="H36" s="158" t="e">
        <f>'Dettaglio Piano'!#REF!</f>
        <v>#REF!</v>
      </c>
      <c r="I36" s="155" t="e">
        <f>'Dettaglio Piano'!#REF!</f>
        <v>#REF!</v>
      </c>
      <c r="J36" s="156" t="e">
        <f>G36/C36</f>
        <v>#REF!</v>
      </c>
      <c r="K36" s="156" t="e">
        <f t="shared" si="13"/>
        <v>#REF!</v>
      </c>
      <c r="L36" s="71"/>
    </row>
    <row r="37" spans="1:12" ht="14.4" x14ac:dyDescent="0.3">
      <c r="A37" s="70"/>
      <c r="B37" s="21" t="s">
        <v>271</v>
      </c>
      <c r="C37" s="118" t="e">
        <f>'Dettaglio Piano'!#REF!</f>
        <v>#REF!</v>
      </c>
      <c r="D37" s="122" t="e">
        <f>'Dettaglio Piano'!#REF!</f>
        <v>#REF!</v>
      </c>
      <c r="E37" s="120" t="e">
        <f>'Dettaglio Piano'!#REF!</f>
        <v>#REF!</v>
      </c>
      <c r="F37" s="118" t="e">
        <f>'Dettaglio Piano'!#REF!</f>
        <v>#REF!</v>
      </c>
      <c r="G37" s="157" t="e">
        <f>'Dettaglio Piano'!#REF!</f>
        <v>#REF!</v>
      </c>
      <c r="H37" s="158" t="e">
        <f>'Dettaglio Piano'!#REF!</f>
        <v>#REF!</v>
      </c>
      <c r="I37" s="155" t="e">
        <f>'Dettaglio Piano'!#REF!</f>
        <v>#REF!</v>
      </c>
      <c r="J37" s="156" t="s">
        <v>399</v>
      </c>
      <c r="K37" s="156" t="s">
        <v>399</v>
      </c>
      <c r="L37" s="71"/>
    </row>
    <row r="38" spans="1:12" ht="14.4" x14ac:dyDescent="0.3">
      <c r="A38" s="70"/>
      <c r="B38" s="73" t="s">
        <v>400</v>
      </c>
      <c r="C38" s="123" t="e">
        <f>SUM(C25:C37)</f>
        <v>#REF!</v>
      </c>
      <c r="D38" s="124" t="e">
        <f>SUM(D25:D37)</f>
        <v>#REF!</v>
      </c>
      <c r="E38" s="125" t="e">
        <f>SUM(E25:E37)</f>
        <v>#REF!</v>
      </c>
      <c r="F38" s="123" t="e">
        <f>SUM(F25:F37)</f>
        <v>#REF!</v>
      </c>
      <c r="G38" s="124" t="e">
        <f>SUM(G25:G37)</f>
        <v>#REF!</v>
      </c>
      <c r="H38" s="125" t="e">
        <f t="shared" ref="H38:I38" si="15">SUM(H25:H37)</f>
        <v>#REF!</v>
      </c>
      <c r="I38" s="159" t="e">
        <f t="shared" si="15"/>
        <v>#REF!</v>
      </c>
      <c r="J38" s="160" t="e">
        <f t="shared" si="14"/>
        <v>#REF!</v>
      </c>
      <c r="K38" s="160" t="e">
        <f t="shared" si="13"/>
        <v>#REF!</v>
      </c>
      <c r="L38" s="71"/>
    </row>
    <row r="39" spans="1:12" ht="6.6" customHeight="1" x14ac:dyDescent="0.3">
      <c r="A39" s="70"/>
      <c r="B39" s="74"/>
      <c r="C39" s="127"/>
      <c r="D39" s="131"/>
      <c r="E39" s="129"/>
      <c r="F39" s="127"/>
      <c r="G39" s="161"/>
      <c r="H39" s="162"/>
      <c r="I39" s="163"/>
      <c r="J39" s="164"/>
      <c r="K39" s="164"/>
      <c r="L39" s="71"/>
    </row>
    <row r="40" spans="1:12" ht="14.4" x14ac:dyDescent="0.3">
      <c r="A40" s="70"/>
      <c r="B40" s="21" t="s">
        <v>178</v>
      </c>
      <c r="C40" s="118" t="e">
        <f>'Dettaglio Piano'!#REF!</f>
        <v>#REF!</v>
      </c>
      <c r="D40" s="122" t="e">
        <f>'Dettaglio Piano'!#REF!</f>
        <v>#REF!</v>
      </c>
      <c r="E40" s="120" t="e">
        <f>'Dettaglio Piano'!#REF!</f>
        <v>#REF!</v>
      </c>
      <c r="F40" s="118" t="e">
        <f>'Dettaglio Piano'!#REF!</f>
        <v>#REF!</v>
      </c>
      <c r="G40" s="157" t="e">
        <f>'Dettaglio Piano'!#REF!</f>
        <v>#REF!</v>
      </c>
      <c r="H40" s="158" t="e">
        <f>'Dettaglio Piano'!#REF!</f>
        <v>#REF!</v>
      </c>
      <c r="I40" s="155" t="e">
        <f>'Dettaglio Piano'!#REF!</f>
        <v>#REF!</v>
      </c>
      <c r="J40" s="156" t="e">
        <f>G40/C40</f>
        <v>#REF!</v>
      </c>
      <c r="K40" s="156" t="e">
        <f t="shared" ref="K40:K41" si="16">G40/D40</f>
        <v>#REF!</v>
      </c>
      <c r="L40" s="71"/>
    </row>
    <row r="41" spans="1:12" ht="14.4" x14ac:dyDescent="0.3">
      <c r="A41" s="70"/>
      <c r="B41" s="21" t="s">
        <v>262</v>
      </c>
      <c r="C41" s="118" t="e">
        <f>'Dettaglio Piano'!#REF!+'Dettaglio Piano'!#REF!</f>
        <v>#REF!</v>
      </c>
      <c r="D41" s="122" t="e">
        <f>'Dettaglio Piano'!#REF!+'Dettaglio Piano'!#REF!</f>
        <v>#REF!</v>
      </c>
      <c r="E41" s="120" t="e">
        <f>'Dettaglio Piano'!#REF!+'Dettaglio Piano'!#REF!</f>
        <v>#REF!</v>
      </c>
      <c r="F41" s="118" t="e">
        <f>'Dettaglio Piano'!#REF!+'Dettaglio Piano'!#REF!</f>
        <v>#REF!</v>
      </c>
      <c r="G41" s="157" t="e">
        <f>'Dettaglio Piano'!#REF!+'Dettaglio Piano'!#REF!</f>
        <v>#REF!</v>
      </c>
      <c r="H41" s="158" t="e">
        <f>'Dettaglio Piano'!#REF!+'Dettaglio Piano'!#REF!</f>
        <v>#REF!</v>
      </c>
      <c r="I41" s="155" t="e">
        <f>'Dettaglio Piano'!#REF!+'Dettaglio Piano'!#REF!</f>
        <v>#REF!</v>
      </c>
      <c r="J41" s="156" t="e">
        <f>G41/C41</f>
        <v>#REF!</v>
      </c>
      <c r="K41" s="156" t="e">
        <f t="shared" si="16"/>
        <v>#REF!</v>
      </c>
      <c r="L41" s="71"/>
    </row>
    <row r="42" spans="1:12" ht="14.4" x14ac:dyDescent="0.3">
      <c r="A42" s="70"/>
      <c r="B42" s="73" t="s">
        <v>401</v>
      </c>
      <c r="C42" s="123" t="e">
        <f t="shared" ref="C42:D42" si="17">SUM(C40:C41)</f>
        <v>#REF!</v>
      </c>
      <c r="D42" s="124" t="e">
        <f t="shared" si="17"/>
        <v>#REF!</v>
      </c>
      <c r="E42" s="125" t="e">
        <f t="shared" ref="E42:F42" si="18">SUM(E40:E41)</f>
        <v>#REF!</v>
      </c>
      <c r="F42" s="123" t="e">
        <f t="shared" si="18"/>
        <v>#REF!</v>
      </c>
      <c r="G42" s="124" t="e">
        <f t="shared" ref="G42:I42" si="19">SUM(G40:G41)</f>
        <v>#REF!</v>
      </c>
      <c r="H42" s="125" t="e">
        <f t="shared" si="19"/>
        <v>#REF!</v>
      </c>
      <c r="I42" s="159" t="e">
        <f t="shared" si="19"/>
        <v>#REF!</v>
      </c>
      <c r="J42" s="160" t="e">
        <f>G42/C42</f>
        <v>#REF!</v>
      </c>
      <c r="K42" s="160" t="e">
        <f>G42/D42</f>
        <v>#REF!</v>
      </c>
      <c r="L42" s="71"/>
    </row>
    <row r="43" spans="1:12" ht="6.6" customHeight="1" x14ac:dyDescent="0.3">
      <c r="A43" s="70"/>
      <c r="B43" s="74"/>
      <c r="C43" s="127"/>
      <c r="D43" s="131"/>
      <c r="E43" s="129"/>
      <c r="F43" s="127"/>
      <c r="G43" s="161"/>
      <c r="H43" s="165"/>
      <c r="I43" s="163"/>
      <c r="J43" s="164"/>
      <c r="K43" s="164"/>
      <c r="L43" s="71"/>
    </row>
    <row r="44" spans="1:12" ht="14.4" x14ac:dyDescent="0.3">
      <c r="A44" s="70"/>
      <c r="B44" s="73" t="s">
        <v>402</v>
      </c>
      <c r="C44" s="123" t="e">
        <f>'Dettaglio Piano'!#REF!+'Dettaglio Piano'!#REF!</f>
        <v>#REF!</v>
      </c>
      <c r="D44" s="124" t="e">
        <f>'Dettaglio Piano'!#REF!+'Dettaglio Piano'!#REF!</f>
        <v>#REF!</v>
      </c>
      <c r="E44" s="125" t="e">
        <f>'Dettaglio Piano'!#REF!+'Dettaglio Piano'!#REF!</f>
        <v>#REF!</v>
      </c>
      <c r="F44" s="123" t="e">
        <f>'Dettaglio Piano'!#REF!+'Dettaglio Piano'!#REF!</f>
        <v>#REF!</v>
      </c>
      <c r="G44" s="124" t="e">
        <f>'Dettaglio Piano'!#REF!+'Dettaglio Piano'!#REF!</f>
        <v>#REF!</v>
      </c>
      <c r="H44" s="125" t="e">
        <f>'Dettaglio Piano'!#REF!+'Dettaglio Piano'!#REF!</f>
        <v>#REF!</v>
      </c>
      <c r="I44" s="159" t="e">
        <f>'Dettaglio Piano'!#REF!+'Dettaglio Piano'!#REF!</f>
        <v>#REF!</v>
      </c>
      <c r="J44" s="160" t="e">
        <f>G44/C44</f>
        <v>#REF!</v>
      </c>
      <c r="K44" s="160" t="e">
        <f>G44/D44</f>
        <v>#REF!</v>
      </c>
      <c r="L44" s="71"/>
    </row>
    <row r="45" spans="1:12" ht="6.6" customHeight="1" x14ac:dyDescent="0.3">
      <c r="A45" s="70"/>
      <c r="B45" s="74"/>
      <c r="C45" s="127"/>
      <c r="D45" s="131"/>
      <c r="E45" s="129"/>
      <c r="F45" s="127"/>
      <c r="G45" s="161"/>
      <c r="H45" s="162"/>
      <c r="I45" s="163"/>
      <c r="J45" s="164"/>
      <c r="K45" s="164"/>
      <c r="L45" s="71"/>
    </row>
    <row r="46" spans="1:12" ht="14.4" x14ac:dyDescent="0.3">
      <c r="A46" s="70"/>
      <c r="B46" s="21" t="s">
        <v>266</v>
      </c>
      <c r="C46" s="118" t="e">
        <f>'Dettaglio Piano'!#REF!</f>
        <v>#REF!</v>
      </c>
      <c r="D46" s="122" t="e">
        <f>'Dettaglio Piano'!#REF!</f>
        <v>#REF!</v>
      </c>
      <c r="E46" s="120" t="e">
        <f>'Dettaglio Piano'!#REF!</f>
        <v>#REF!</v>
      </c>
      <c r="F46" s="118" t="e">
        <f>'Dettaglio Piano'!#REF!</f>
        <v>#REF!</v>
      </c>
      <c r="G46" s="157" t="e">
        <f>'Dettaglio Piano'!#REF!</f>
        <v>#REF!</v>
      </c>
      <c r="H46" s="158" t="e">
        <f>'Dettaglio Piano'!#REF!</f>
        <v>#REF!</v>
      </c>
      <c r="I46" s="155" t="e">
        <f>'Dettaglio Piano'!#REF!</f>
        <v>#REF!</v>
      </c>
      <c r="J46" s="156" t="e">
        <f>G46/C46</f>
        <v>#REF!</v>
      </c>
      <c r="K46" s="156" t="e">
        <f t="shared" ref="K46:K48" si="20">G46/D46</f>
        <v>#REF!</v>
      </c>
      <c r="L46" s="71"/>
    </row>
    <row r="47" spans="1:12" ht="14.4" x14ac:dyDescent="0.3">
      <c r="A47" s="70"/>
      <c r="B47" s="21" t="s">
        <v>282</v>
      </c>
      <c r="C47" s="118" t="e">
        <f>'Dettaglio Piano'!#REF!</f>
        <v>#REF!</v>
      </c>
      <c r="D47" s="122" t="e">
        <f>'Dettaglio Piano'!#REF!</f>
        <v>#REF!</v>
      </c>
      <c r="E47" s="120" t="e">
        <f>'Dettaglio Piano'!#REF!</f>
        <v>#REF!</v>
      </c>
      <c r="F47" s="118" t="e">
        <f>'Dettaglio Piano'!#REF!</f>
        <v>#REF!</v>
      </c>
      <c r="G47" s="157" t="e">
        <f>'Dettaglio Piano'!#REF!</f>
        <v>#REF!</v>
      </c>
      <c r="H47" s="158" t="e">
        <f>'Dettaglio Piano'!#REF!</f>
        <v>#REF!</v>
      </c>
      <c r="I47" s="155" t="e">
        <f>'Dettaglio Piano'!#REF!</f>
        <v>#REF!</v>
      </c>
      <c r="J47" s="156" t="e">
        <f>G47/C47</f>
        <v>#REF!</v>
      </c>
      <c r="K47" s="156" t="e">
        <f t="shared" si="20"/>
        <v>#REF!</v>
      </c>
      <c r="L47" s="71"/>
    </row>
    <row r="48" spans="1:12" ht="14.4" x14ac:dyDescent="0.3">
      <c r="A48" s="70"/>
      <c r="B48" s="21" t="s">
        <v>283</v>
      </c>
      <c r="C48" s="118" t="e">
        <f>'Dettaglio Piano'!#REF!</f>
        <v>#REF!</v>
      </c>
      <c r="D48" s="122" t="e">
        <f>'Dettaglio Piano'!#REF!</f>
        <v>#REF!</v>
      </c>
      <c r="E48" s="120" t="e">
        <f>'Dettaglio Piano'!#REF!</f>
        <v>#REF!</v>
      </c>
      <c r="F48" s="118" t="e">
        <f>'Dettaglio Piano'!#REF!</f>
        <v>#REF!</v>
      </c>
      <c r="G48" s="157" t="e">
        <f>'Dettaglio Piano'!#REF!</f>
        <v>#REF!</v>
      </c>
      <c r="H48" s="158" t="e">
        <f>'Dettaglio Piano'!#REF!</f>
        <v>#REF!</v>
      </c>
      <c r="I48" s="155" t="e">
        <f>'Dettaglio Piano'!#REF!</f>
        <v>#REF!</v>
      </c>
      <c r="J48" s="156" t="e">
        <f>G48/C48</f>
        <v>#REF!</v>
      </c>
      <c r="K48" s="156" t="e">
        <f t="shared" si="20"/>
        <v>#REF!</v>
      </c>
      <c r="L48" s="71"/>
    </row>
    <row r="49" spans="1:12" ht="14.4" collapsed="1" x14ac:dyDescent="0.3">
      <c r="A49" s="70"/>
      <c r="B49" s="73" t="s">
        <v>403</v>
      </c>
      <c r="C49" s="123" t="e">
        <f t="shared" ref="C49:D49" si="21">SUM(C46:C48)</f>
        <v>#REF!</v>
      </c>
      <c r="D49" s="124" t="e">
        <f t="shared" si="21"/>
        <v>#REF!</v>
      </c>
      <c r="E49" s="125" t="e">
        <f t="shared" ref="E49:F49" si="22">SUM(E46:E48)</f>
        <v>#REF!</v>
      </c>
      <c r="F49" s="123" t="e">
        <f t="shared" si="22"/>
        <v>#REF!</v>
      </c>
      <c r="G49" s="124" t="e">
        <f t="shared" ref="G49:I49" si="23">SUM(G46:G48)</f>
        <v>#REF!</v>
      </c>
      <c r="H49" s="125" t="e">
        <f t="shared" si="23"/>
        <v>#REF!</v>
      </c>
      <c r="I49" s="159" t="e">
        <f t="shared" si="23"/>
        <v>#REF!</v>
      </c>
      <c r="J49" s="160" t="e">
        <f>G49/C49</f>
        <v>#REF!</v>
      </c>
      <c r="K49" s="160" t="e">
        <f>G49/D49</f>
        <v>#REF!</v>
      </c>
      <c r="L49" s="71"/>
    </row>
    <row r="50" spans="1:12" ht="6.6" customHeight="1" x14ac:dyDescent="0.3">
      <c r="A50" s="70"/>
      <c r="B50" s="74"/>
      <c r="C50" s="127"/>
      <c r="D50" s="131"/>
      <c r="E50" s="129"/>
      <c r="F50" s="127"/>
      <c r="G50" s="161"/>
      <c r="H50" s="162"/>
      <c r="I50" s="163"/>
      <c r="J50" s="164"/>
      <c r="K50" s="164"/>
      <c r="L50" s="71"/>
    </row>
    <row r="51" spans="1:12" ht="14.4" x14ac:dyDescent="0.3">
      <c r="A51" s="70"/>
      <c r="B51" s="21" t="s">
        <v>263</v>
      </c>
      <c r="C51" s="118" t="e">
        <f>'Dettaglio Piano'!#REF!+'Dettaglio Piano'!#REF!</f>
        <v>#REF!</v>
      </c>
      <c r="D51" s="122" t="e">
        <f>'Dettaglio Piano'!#REF!+'Dettaglio Piano'!#REF!</f>
        <v>#REF!</v>
      </c>
      <c r="E51" s="120" t="e">
        <f>'Dettaglio Piano'!#REF!+'Dettaglio Piano'!#REF!</f>
        <v>#REF!</v>
      </c>
      <c r="F51" s="118" t="e">
        <f>'Dettaglio Piano'!#REF!+'Dettaglio Piano'!#REF!</f>
        <v>#REF!</v>
      </c>
      <c r="G51" s="157" t="e">
        <f>'Dettaglio Piano'!#REF!+'Dettaglio Piano'!#REF!</f>
        <v>#REF!</v>
      </c>
      <c r="H51" s="158" t="e">
        <f>'Dettaglio Piano'!#REF!+'Dettaglio Piano'!#REF!</f>
        <v>#REF!</v>
      </c>
      <c r="I51" s="155" t="e">
        <f>'Dettaglio Piano'!#REF!+'Dettaglio Piano'!#REF!</f>
        <v>#REF!</v>
      </c>
      <c r="J51" s="156" t="e">
        <f>G51/C51</f>
        <v>#REF!</v>
      </c>
      <c r="K51" s="156" t="e">
        <f t="shared" si="13"/>
        <v>#REF!</v>
      </c>
      <c r="L51" s="71"/>
    </row>
    <row r="52" spans="1:12" ht="14.4" x14ac:dyDescent="0.3">
      <c r="A52" s="70"/>
      <c r="B52" s="21" t="s">
        <v>264</v>
      </c>
      <c r="C52" s="118" t="e">
        <f>'Dettaglio Piano'!#REF!</f>
        <v>#REF!</v>
      </c>
      <c r="D52" s="122" t="e">
        <f>'Dettaglio Piano'!#REF!</f>
        <v>#REF!</v>
      </c>
      <c r="E52" s="120" t="e">
        <f>'Dettaglio Piano'!#REF!</f>
        <v>#REF!</v>
      </c>
      <c r="F52" s="118" t="e">
        <f>'Dettaglio Piano'!#REF!</f>
        <v>#REF!</v>
      </c>
      <c r="G52" s="157" t="e">
        <f>'Dettaglio Piano'!#REF!</f>
        <v>#REF!</v>
      </c>
      <c r="H52" s="158" t="e">
        <f>'Dettaglio Piano'!#REF!</f>
        <v>#REF!</v>
      </c>
      <c r="I52" s="155" t="e">
        <f>'Dettaglio Piano'!#REF!</f>
        <v>#REF!</v>
      </c>
      <c r="J52" s="156" t="e">
        <f>G52/C52</f>
        <v>#REF!</v>
      </c>
      <c r="K52" s="156" t="e">
        <f>G52/D52</f>
        <v>#REF!</v>
      </c>
      <c r="L52" s="71"/>
    </row>
    <row r="53" spans="1:12" ht="14.4" x14ac:dyDescent="0.3">
      <c r="A53" s="70"/>
      <c r="B53" s="73" t="s">
        <v>404</v>
      </c>
      <c r="C53" s="123" t="e">
        <f t="shared" ref="C53:D53" si="24">SUM(C51:C52)</f>
        <v>#REF!</v>
      </c>
      <c r="D53" s="124" t="e">
        <f t="shared" si="24"/>
        <v>#REF!</v>
      </c>
      <c r="E53" s="125" t="e">
        <f t="shared" ref="E53:F53" si="25">SUM(E51:E52)</f>
        <v>#REF!</v>
      </c>
      <c r="F53" s="123" t="e">
        <f t="shared" si="25"/>
        <v>#REF!</v>
      </c>
      <c r="G53" s="124" t="e">
        <f t="shared" ref="G53:I53" si="26">SUM(G51:G52)</f>
        <v>#REF!</v>
      </c>
      <c r="H53" s="125" t="e">
        <f t="shared" si="26"/>
        <v>#REF!</v>
      </c>
      <c r="I53" s="159" t="e">
        <f t="shared" si="26"/>
        <v>#REF!</v>
      </c>
      <c r="J53" s="160" t="e">
        <f>G53/C53</f>
        <v>#REF!</v>
      </c>
      <c r="K53" s="160" t="e">
        <f>G53/D53</f>
        <v>#REF!</v>
      </c>
      <c r="L53" s="71"/>
    </row>
    <row r="54" spans="1:12" ht="6.6" customHeight="1" x14ac:dyDescent="0.3">
      <c r="A54" s="70"/>
      <c r="B54" s="74"/>
      <c r="C54" s="127"/>
      <c r="D54" s="131"/>
      <c r="E54" s="129"/>
      <c r="F54" s="127"/>
      <c r="G54" s="161"/>
      <c r="H54" s="165"/>
      <c r="I54" s="163"/>
      <c r="J54" s="164"/>
      <c r="K54" s="164"/>
      <c r="L54" s="71"/>
    </row>
    <row r="55" spans="1:12" ht="14.4" x14ac:dyDescent="0.3">
      <c r="A55" s="70"/>
      <c r="B55" s="73" t="s">
        <v>405</v>
      </c>
      <c r="C55" s="123" t="e">
        <f>'Dettaglio Piano'!#REF!</f>
        <v>#REF!</v>
      </c>
      <c r="D55" s="124" t="e">
        <f>'Dettaglio Piano'!#REF!</f>
        <v>#REF!</v>
      </c>
      <c r="E55" s="125" t="e">
        <f>'Dettaglio Piano'!#REF!</f>
        <v>#REF!</v>
      </c>
      <c r="F55" s="123" t="e">
        <f>'Dettaglio Piano'!#REF!</f>
        <v>#REF!</v>
      </c>
      <c r="G55" s="124" t="e">
        <f>'Dettaglio Piano'!#REF!</f>
        <v>#REF!</v>
      </c>
      <c r="H55" s="125" t="e">
        <f>'Dettaglio Piano'!#REF!</f>
        <v>#REF!</v>
      </c>
      <c r="I55" s="159" t="e">
        <f>'Dettaglio Piano'!#REF!</f>
        <v>#REF!</v>
      </c>
      <c r="J55" s="160" t="e">
        <f>G55/C55</f>
        <v>#REF!</v>
      </c>
      <c r="K55" s="160" t="e">
        <f>G55/D55</f>
        <v>#REF!</v>
      </c>
      <c r="L55" s="71"/>
    </row>
    <row r="56" spans="1:12" ht="6.6" customHeight="1" x14ac:dyDescent="0.3">
      <c r="A56" s="70"/>
      <c r="B56" s="74"/>
      <c r="C56" s="166"/>
      <c r="D56" s="131"/>
      <c r="E56" s="165"/>
      <c r="F56" s="166"/>
      <c r="G56" s="161"/>
      <c r="H56" s="165"/>
      <c r="I56" s="163"/>
      <c r="J56" s="164"/>
      <c r="K56" s="164"/>
      <c r="L56" s="71"/>
    </row>
    <row r="57" spans="1:12" ht="15.6" x14ac:dyDescent="0.3">
      <c r="B57" s="86" t="s">
        <v>406</v>
      </c>
      <c r="C57" s="132" t="e">
        <f>C9+C13+C17+C19+C21+C23+C38+C42+C44+C49+C53+C55</f>
        <v>#REF!</v>
      </c>
      <c r="D57" s="133" t="e">
        <f>D9+D13+D17+D19+D21+D23+D38+D42+D44+D49+D53+D55</f>
        <v>#REF!</v>
      </c>
      <c r="E57" s="134" t="e">
        <f>E9+E13+E17+E19+E21+E23+E38+E42+E44+E49+E53+E55</f>
        <v>#REF!</v>
      </c>
      <c r="F57" s="132" t="e">
        <f>F9+F13+F17+F19+F21+F23+F38+F42+F44+F49+F53+F55</f>
        <v>#REF!</v>
      </c>
      <c r="G57" s="133" t="e">
        <f>G9+G13+G17+G19+G21+G23+G38+G42+G44+G49+G53+G55</f>
        <v>#REF!</v>
      </c>
      <c r="H57" s="134" t="e">
        <f t="shared" ref="H57:I57" si="27">H9+H13+H17+H19+H21+H23+H38+H42+H44+H49+H53+H55</f>
        <v>#REF!</v>
      </c>
      <c r="I57" s="167" t="e">
        <f t="shared" si="27"/>
        <v>#REF!</v>
      </c>
      <c r="J57" s="168" t="e">
        <f>G57/C57</f>
        <v>#REF!</v>
      </c>
      <c r="K57" s="168" t="e">
        <f>G57/D57</f>
        <v>#REF!</v>
      </c>
    </row>
    <row r="58" spans="1:12" ht="6" customHeight="1" x14ac:dyDescent="0.25">
      <c r="C58" s="136"/>
      <c r="D58" s="140"/>
      <c r="E58" s="138"/>
      <c r="F58" s="136"/>
      <c r="G58" s="169"/>
      <c r="H58" s="170"/>
      <c r="I58" s="171"/>
      <c r="J58" s="172"/>
      <c r="K58" s="172"/>
    </row>
    <row r="59" spans="1:12" ht="14.4" x14ac:dyDescent="0.3">
      <c r="A59" s="70"/>
      <c r="B59" s="73" t="s">
        <v>407</v>
      </c>
      <c r="C59" s="123" t="e">
        <f>'Dettaglio Piano'!#REF!+'Dettaglio Piano'!#REF!</f>
        <v>#REF!</v>
      </c>
      <c r="D59" s="124" t="e">
        <f>'Dettaglio Piano'!#REF!+'Dettaglio Piano'!#REF!</f>
        <v>#REF!</v>
      </c>
      <c r="E59" s="125" t="e">
        <f>'Dettaglio Piano'!#REF!+'Dettaglio Piano'!#REF!</f>
        <v>#REF!</v>
      </c>
      <c r="F59" s="123" t="e">
        <f>'Dettaglio Piano'!#REF!+'Dettaglio Piano'!#REF!</f>
        <v>#REF!</v>
      </c>
      <c r="G59" s="124" t="e">
        <f>'Dettaglio Piano'!#REF!+'Dettaglio Piano'!#REF!</f>
        <v>#REF!</v>
      </c>
      <c r="H59" s="125" t="e">
        <f>'Dettaglio Piano'!#REF!+'Dettaglio Piano'!#REF!</f>
        <v>#REF!</v>
      </c>
      <c r="I59" s="159" t="e">
        <f>'Dettaglio Piano'!#REF!+'Dettaglio Piano'!#REF!</f>
        <v>#REF!</v>
      </c>
      <c r="J59" s="160" t="e">
        <f>G59/C59</f>
        <v>#REF!</v>
      </c>
      <c r="K59" s="160" t="e">
        <f>G59/D59</f>
        <v>#REF!</v>
      </c>
      <c r="L59" s="71"/>
    </row>
    <row r="60" spans="1:12" ht="7.2" customHeight="1" x14ac:dyDescent="0.25">
      <c r="C60" s="141"/>
      <c r="D60" s="145"/>
      <c r="E60" s="143"/>
      <c r="F60" s="141"/>
      <c r="G60" s="173"/>
      <c r="H60" s="174"/>
      <c r="I60" s="175"/>
      <c r="J60" s="176"/>
      <c r="K60" s="176"/>
    </row>
    <row r="61" spans="1:12" ht="2.4" customHeight="1" x14ac:dyDescent="0.25">
      <c r="C61" s="146"/>
      <c r="D61" s="145"/>
      <c r="E61" s="174"/>
      <c r="F61" s="146"/>
      <c r="G61" s="142"/>
      <c r="H61" s="174"/>
      <c r="I61" s="175"/>
      <c r="J61" s="176"/>
      <c r="K61" s="176"/>
    </row>
    <row r="62" spans="1:12" ht="18" x14ac:dyDescent="0.35">
      <c r="B62" s="87" t="s">
        <v>408</v>
      </c>
      <c r="C62" s="148" t="e">
        <f t="shared" ref="C62:D62" si="28">C57+C59</f>
        <v>#REF!</v>
      </c>
      <c r="D62" s="152" t="e">
        <f t="shared" si="28"/>
        <v>#REF!</v>
      </c>
      <c r="E62" s="150" t="e">
        <f t="shared" ref="E62:F62" si="29">E57+E59</f>
        <v>#REF!</v>
      </c>
      <c r="F62" s="148" t="e">
        <f t="shared" si="29"/>
        <v>#REF!</v>
      </c>
      <c r="G62" s="152" t="e">
        <f t="shared" ref="G62:I62" si="30">G57+G59</f>
        <v>#REF!</v>
      </c>
      <c r="H62" s="150" t="e">
        <f t="shared" si="30"/>
        <v>#REF!</v>
      </c>
      <c r="I62" s="177" t="e">
        <f t="shared" si="30"/>
        <v>#REF!</v>
      </c>
      <c r="J62" s="178" t="e">
        <f>G62/C62</f>
        <v>#REF!</v>
      </c>
      <c r="K62" s="179" t="e">
        <f>G62/D62</f>
        <v>#REF!</v>
      </c>
    </row>
    <row r="63" spans="1:12" ht="5.4" customHeight="1" thickBot="1" x14ac:dyDescent="0.35">
      <c r="B63" s="79"/>
      <c r="C63" s="80"/>
      <c r="D63" s="98"/>
      <c r="E63" s="80"/>
      <c r="F63" s="80"/>
      <c r="G63" s="104"/>
      <c r="H63" s="80"/>
      <c r="I63" s="99"/>
      <c r="J63" s="81"/>
      <c r="K63" s="81"/>
    </row>
    <row r="64" spans="1:12" x14ac:dyDescent="0.25">
      <c r="C64" s="82" t="e">
        <f>'Dettaglio Piano'!#REF!</f>
        <v>#REF!</v>
      </c>
      <c r="D64" s="82" t="e">
        <f>'Dettaglio Piano'!#REF!</f>
        <v>#REF!</v>
      </c>
      <c r="E64" s="82" t="e">
        <f>'Dettaglio Piano'!#REF!</f>
        <v>#REF!</v>
      </c>
      <c r="F64" s="82" t="e">
        <f>'Dettaglio Piano'!#REF!</f>
        <v>#REF!</v>
      </c>
      <c r="G64" s="82" t="e">
        <f>'Dettaglio Piano'!#REF!</f>
        <v>#REF!</v>
      </c>
      <c r="H64" s="82" t="e">
        <f>'Dettaglio Piano'!#REF!</f>
        <v>#REF!</v>
      </c>
      <c r="I64" s="82" t="e">
        <f>'Dettaglio Piano'!#REF!</f>
        <v>#REF!</v>
      </c>
      <c r="J64" s="83" t="e">
        <f>G62/C62</f>
        <v>#REF!</v>
      </c>
      <c r="K64" s="83" t="e">
        <f>G62/D62</f>
        <v>#REF!</v>
      </c>
    </row>
    <row r="65" spans="3:11" x14ac:dyDescent="0.25">
      <c r="C65" s="84" t="e">
        <f t="shared" ref="C65:D65" si="31">C62-C64</f>
        <v>#REF!</v>
      </c>
      <c r="D65" s="84" t="e">
        <f t="shared" si="31"/>
        <v>#REF!</v>
      </c>
      <c r="E65" s="84" t="e">
        <f t="shared" ref="E65:F65" si="32">E62-E64</f>
        <v>#REF!</v>
      </c>
      <c r="F65" s="84" t="e">
        <f t="shared" si="32"/>
        <v>#REF!</v>
      </c>
      <c r="G65" s="84" t="e">
        <f t="shared" ref="G65:I65" si="33">G62-G64</f>
        <v>#REF!</v>
      </c>
      <c r="H65" s="84" t="e">
        <f t="shared" si="33"/>
        <v>#REF!</v>
      </c>
      <c r="I65" s="84" t="e">
        <f t="shared" si="33"/>
        <v>#REF!</v>
      </c>
      <c r="J65" s="84"/>
      <c r="K65" s="84"/>
    </row>
    <row r="66" spans="3:11" x14ac:dyDescent="0.25">
      <c r="C66" s="84"/>
      <c r="D66" s="84"/>
      <c r="E66" s="84"/>
      <c r="F66" s="84"/>
      <c r="G66" s="84"/>
      <c r="H66" s="84"/>
      <c r="I66" s="84"/>
      <c r="J66" s="84"/>
      <c r="K66" s="84"/>
    </row>
    <row r="67" spans="3:11" x14ac:dyDescent="0.25">
      <c r="C67" s="84"/>
      <c r="D67" s="54"/>
      <c r="E67" s="84"/>
      <c r="F67" s="84"/>
      <c r="G67" s="84"/>
      <c r="H67" s="84"/>
      <c r="I67" s="84"/>
      <c r="J67" s="84"/>
      <c r="K67" s="84"/>
    </row>
    <row r="68" spans="3:11" x14ac:dyDescent="0.25">
      <c r="C68" s="84"/>
      <c r="D68" s="84"/>
      <c r="E68" s="84"/>
      <c r="F68" s="84"/>
      <c r="G68" s="84"/>
      <c r="H68" s="84"/>
      <c r="I68" s="84"/>
      <c r="J68" s="84"/>
      <c r="K68" s="84"/>
    </row>
    <row r="69" spans="3:11" x14ac:dyDescent="0.25">
      <c r="C69" s="84"/>
      <c r="D69" s="84"/>
      <c r="E69" s="84"/>
      <c r="F69" s="84"/>
      <c r="G69" s="84"/>
      <c r="H69" s="84"/>
      <c r="I69" s="84"/>
      <c r="J69" s="84"/>
      <c r="K69" s="84"/>
    </row>
    <row r="70" spans="3:11" x14ac:dyDescent="0.25">
      <c r="C70" s="84"/>
      <c r="D70" s="84"/>
      <c r="E70" s="84"/>
      <c r="F70" s="84"/>
      <c r="G70" s="84"/>
      <c r="H70" s="84"/>
      <c r="I70" s="84"/>
      <c r="J70" s="84"/>
      <c r="K70" s="84"/>
    </row>
    <row r="71" spans="3:11" x14ac:dyDescent="0.25">
      <c r="C71" s="84"/>
      <c r="D71" s="84"/>
      <c r="E71" s="84"/>
      <c r="F71" s="84"/>
      <c r="G71" s="84"/>
      <c r="H71" s="84"/>
      <c r="I71" s="84"/>
      <c r="J71" s="84"/>
      <c r="K71" s="84"/>
    </row>
    <row r="72" spans="3:11" x14ac:dyDescent="0.25">
      <c r="C72" s="84"/>
      <c r="D72" s="84"/>
      <c r="E72" s="84"/>
      <c r="F72" s="84"/>
      <c r="G72" s="84"/>
      <c r="H72" s="84"/>
      <c r="I72" s="84"/>
      <c r="J72" s="84"/>
      <c r="K72" s="84"/>
    </row>
    <row r="73" spans="3:11" x14ac:dyDescent="0.25">
      <c r="G73" s="85"/>
    </row>
  </sheetData>
  <pageMargins left="0.11811023622047245" right="0.11811023622047245" top="0.74803149606299213" bottom="0.74803149606299213" header="0.31496062992125984" footer="0.31496062992125984"/>
  <pageSetup paperSize="8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1"/>
  <dimension ref="B2:P17"/>
  <sheetViews>
    <sheetView showGridLines="0" workbookViewId="0">
      <selection activeCell="L10" sqref="L10"/>
    </sheetView>
  </sheetViews>
  <sheetFormatPr defaultRowHeight="14.4" x14ac:dyDescent="0.3"/>
  <cols>
    <col min="2" max="2" width="39.6640625" customWidth="1"/>
    <col min="3" max="3" width="13.33203125" customWidth="1"/>
    <col min="4" max="4" width="11.6640625" bestFit="1" customWidth="1"/>
    <col min="5" max="13" width="11.33203125" customWidth="1"/>
    <col min="14" max="14" width="13.5546875" customWidth="1"/>
    <col min="15" max="15" width="12.44140625" customWidth="1"/>
    <col min="16" max="16" width="11.33203125" customWidth="1"/>
  </cols>
  <sheetData>
    <row r="2" spans="2:16" ht="15" thickBot="1" x14ac:dyDescent="0.35"/>
    <row r="3" spans="2:16" x14ac:dyDescent="0.3">
      <c r="C3" t="s">
        <v>339</v>
      </c>
      <c r="D3" s="47">
        <v>43101</v>
      </c>
      <c r="E3" s="47">
        <v>43132</v>
      </c>
      <c r="F3" s="47">
        <v>43160</v>
      </c>
      <c r="G3" s="48">
        <v>43191</v>
      </c>
      <c r="H3" s="47">
        <v>43221</v>
      </c>
      <c r="I3" s="47">
        <v>43252</v>
      </c>
      <c r="J3" s="47">
        <v>43282</v>
      </c>
      <c r="K3" s="47">
        <v>43313</v>
      </c>
      <c r="L3" s="47">
        <v>43344</v>
      </c>
      <c r="M3" s="47">
        <v>43374</v>
      </c>
      <c r="N3" s="47">
        <v>43405</v>
      </c>
      <c r="O3" s="47">
        <v>43435</v>
      </c>
      <c r="P3" t="s">
        <v>340</v>
      </c>
    </row>
    <row r="4" spans="2:16" x14ac:dyDescent="0.3">
      <c r="D4" s="47"/>
      <c r="E4" s="47"/>
      <c r="F4" s="47"/>
      <c r="G4" s="49"/>
      <c r="H4" s="47"/>
      <c r="I4" s="47"/>
      <c r="J4" s="47"/>
      <c r="K4" s="47"/>
      <c r="L4" s="47"/>
      <c r="M4" s="47"/>
      <c r="N4" s="47"/>
      <c r="O4" s="47"/>
    </row>
    <row r="5" spans="2:16" x14ac:dyDescent="0.3">
      <c r="B5" s="218" t="s">
        <v>342</v>
      </c>
      <c r="C5" s="50" t="e">
        <f>'Dettaglio Piano'!#REF!</f>
        <v>#REF!</v>
      </c>
      <c r="D5" s="51" t="e">
        <f>$C5*D10</f>
        <v>#REF!</v>
      </c>
      <c r="E5" s="51" t="e">
        <f>$C5*E10</f>
        <v>#REF!</v>
      </c>
      <c r="F5" s="51" t="e">
        <f t="shared" ref="F5:O5" si="0">$C5*F10</f>
        <v>#REF!</v>
      </c>
      <c r="G5" s="52" t="e">
        <f>$C5*G10</f>
        <v>#REF!</v>
      </c>
      <c r="H5" s="51" t="e">
        <f t="shared" si="0"/>
        <v>#REF!</v>
      </c>
      <c r="I5" s="67" t="e">
        <f t="shared" si="0"/>
        <v>#REF!</v>
      </c>
      <c r="J5" s="51" t="e">
        <f t="shared" si="0"/>
        <v>#REF!</v>
      </c>
      <c r="K5" s="51" t="e">
        <f>$C5*K10</f>
        <v>#REF!</v>
      </c>
      <c r="L5" s="51" t="e">
        <f t="shared" si="0"/>
        <v>#REF!</v>
      </c>
      <c r="M5" s="51" t="e">
        <f t="shared" si="0"/>
        <v>#REF!</v>
      </c>
      <c r="N5" s="51" t="e">
        <f t="shared" si="0"/>
        <v>#REF!</v>
      </c>
      <c r="O5" s="51" t="e">
        <f t="shared" si="0"/>
        <v>#REF!</v>
      </c>
    </row>
    <row r="6" spans="2:16" x14ac:dyDescent="0.3">
      <c r="B6" s="219"/>
      <c r="C6" s="53" t="s">
        <v>340</v>
      </c>
      <c r="D6" s="54" t="e">
        <f>D5/$C5</f>
        <v>#REF!</v>
      </c>
      <c r="E6" s="54" t="e">
        <f t="shared" ref="E6:O6" si="1">E5/$C5</f>
        <v>#REF!</v>
      </c>
      <c r="F6" s="54" t="e">
        <f t="shared" si="1"/>
        <v>#REF!</v>
      </c>
      <c r="G6" s="55" t="e">
        <f t="shared" si="1"/>
        <v>#REF!</v>
      </c>
      <c r="H6" s="54" t="e">
        <f t="shared" si="1"/>
        <v>#REF!</v>
      </c>
      <c r="I6" s="54" t="e">
        <f t="shared" si="1"/>
        <v>#REF!</v>
      </c>
      <c r="J6" s="54" t="e">
        <f t="shared" si="1"/>
        <v>#REF!</v>
      </c>
      <c r="K6" s="54" t="e">
        <f t="shared" si="1"/>
        <v>#REF!</v>
      </c>
      <c r="L6" s="54" t="e">
        <f t="shared" si="1"/>
        <v>#REF!</v>
      </c>
      <c r="M6" s="54" t="e">
        <f t="shared" si="1"/>
        <v>#REF!</v>
      </c>
      <c r="N6" s="54" t="e">
        <f t="shared" si="1"/>
        <v>#REF!</v>
      </c>
      <c r="O6" s="54" t="e">
        <f t="shared" si="1"/>
        <v>#REF!</v>
      </c>
    </row>
    <row r="7" spans="2:16" x14ac:dyDescent="0.3">
      <c r="E7" s="54" t="e">
        <f>E6-D6</f>
        <v>#REF!</v>
      </c>
      <c r="F7" s="54" t="e">
        <f t="shared" ref="F7:I7" si="2">F6-E6</f>
        <v>#REF!</v>
      </c>
      <c r="G7" s="55" t="e">
        <f t="shared" si="2"/>
        <v>#REF!</v>
      </c>
      <c r="H7" s="54" t="e">
        <f t="shared" si="2"/>
        <v>#REF!</v>
      </c>
      <c r="I7" s="54" t="e">
        <f t="shared" si="2"/>
        <v>#REF!</v>
      </c>
      <c r="J7" s="54" t="e">
        <f>J6-I6</f>
        <v>#REF!</v>
      </c>
      <c r="K7" s="54" t="e">
        <f>K6-J6</f>
        <v>#REF!</v>
      </c>
      <c r="L7" s="54" t="e">
        <f t="shared" ref="L7:O7" si="3">L6-K6</f>
        <v>#REF!</v>
      </c>
      <c r="M7" s="54" t="e">
        <f t="shared" si="3"/>
        <v>#REF!</v>
      </c>
      <c r="N7" s="54" t="e">
        <f t="shared" si="3"/>
        <v>#REF!</v>
      </c>
      <c r="O7" s="54" t="e">
        <f t="shared" si="3"/>
        <v>#REF!</v>
      </c>
    </row>
    <row r="8" spans="2:16" x14ac:dyDescent="0.3">
      <c r="G8" s="56"/>
    </row>
    <row r="9" spans="2:16" x14ac:dyDescent="0.3">
      <c r="B9" s="220" t="s">
        <v>341</v>
      </c>
      <c r="C9" s="63">
        <v>92161955.800000429</v>
      </c>
      <c r="D9" s="51">
        <f>$C9*D10</f>
        <v>7102516.2834125711</v>
      </c>
      <c r="E9" s="51">
        <f t="shared" ref="E9:O9" si="4">$C9*E10</f>
        <v>14205032.566825142</v>
      </c>
      <c r="F9" s="51">
        <f t="shared" si="4"/>
        <v>21307548.850237716</v>
      </c>
      <c r="G9" s="64">
        <v>28410065.133650288</v>
      </c>
      <c r="H9" s="51">
        <f t="shared" si="4"/>
        <v>35723736.771626107</v>
      </c>
      <c r="I9" s="65">
        <v>43037408.409601927</v>
      </c>
      <c r="J9" s="51">
        <f t="shared" si="4"/>
        <v>49250965.081305809</v>
      </c>
      <c r="K9" s="51">
        <f t="shared" si="4"/>
        <v>55464521.753009699</v>
      </c>
      <c r="L9" s="65">
        <v>61678078.424713567</v>
      </c>
      <c r="M9" s="51">
        <f t="shared" si="4"/>
        <v>71839370.883142516</v>
      </c>
      <c r="N9" s="51">
        <f t="shared" si="4"/>
        <v>82000663.34157148</v>
      </c>
      <c r="O9" s="51">
        <f t="shared" si="4"/>
        <v>92161955.800000429</v>
      </c>
      <c r="P9" s="57">
        <f>O9-C9</f>
        <v>0</v>
      </c>
    </row>
    <row r="10" spans="2:16" x14ac:dyDescent="0.3">
      <c r="B10" s="221"/>
      <c r="C10" s="58"/>
      <c r="D10" s="59">
        <f>G10/4*1</f>
        <v>7.7065598508192015E-2</v>
      </c>
      <c r="E10" s="59">
        <f>G10/4*2</f>
        <v>0.15413119701638403</v>
      </c>
      <c r="F10" s="59">
        <f>G10/4*3</f>
        <v>0.23119679552457606</v>
      </c>
      <c r="G10" s="60">
        <f>G9/C9</f>
        <v>0.30826239403276806</v>
      </c>
      <c r="H10" s="59">
        <f>G10+(I10-G10)/2</f>
        <v>0.38761912615168204</v>
      </c>
      <c r="I10" s="59">
        <f>I9/C9</f>
        <v>0.46697585827059596</v>
      </c>
      <c r="J10" s="59">
        <f>($L10-$I10)/3*1+I10</f>
        <v>0.53439583235608357</v>
      </c>
      <c r="K10" s="59">
        <f>($L10-$I10)/3*1+J10</f>
        <v>0.60181580644157118</v>
      </c>
      <c r="L10" s="59">
        <f>L9/C9</f>
        <v>0.66923578052705868</v>
      </c>
      <c r="M10" s="59">
        <f>($O10-$L10)/3*1+L10</f>
        <v>0.77949052035137245</v>
      </c>
      <c r="N10" s="59">
        <f>($O10-$L10)/3*1+M10</f>
        <v>0.88974526017568623</v>
      </c>
      <c r="O10" s="59">
        <v>1</v>
      </c>
    </row>
    <row r="11" spans="2:16" ht="15" thickBot="1" x14ac:dyDescent="0.35">
      <c r="D11" s="61"/>
      <c r="E11" s="61">
        <f>E10-D10</f>
        <v>7.7065598508192015E-2</v>
      </c>
      <c r="F11" s="61">
        <f t="shared" ref="F11:O11" si="5">F10-E10</f>
        <v>7.7065598508192029E-2</v>
      </c>
      <c r="G11" s="62">
        <f t="shared" si="5"/>
        <v>7.7065598508192001E-2</v>
      </c>
      <c r="H11" s="61">
        <f t="shared" si="5"/>
        <v>7.9356732118913975E-2</v>
      </c>
      <c r="I11" s="61">
        <f t="shared" si="5"/>
        <v>7.935673211891392E-2</v>
      </c>
      <c r="J11" s="61">
        <f t="shared" si="5"/>
        <v>6.7419974085487611E-2</v>
      </c>
      <c r="K11" s="61">
        <f t="shared" si="5"/>
        <v>6.7419974085487611E-2</v>
      </c>
      <c r="L11" s="61">
        <f t="shared" si="5"/>
        <v>6.74199740854875E-2</v>
      </c>
      <c r="M11" s="61">
        <f t="shared" si="5"/>
        <v>0.11025473982431377</v>
      </c>
      <c r="N11" s="61">
        <f t="shared" si="5"/>
        <v>0.11025473982431377</v>
      </c>
      <c r="O11" s="61">
        <f t="shared" si="5"/>
        <v>0.11025473982431377</v>
      </c>
    </row>
    <row r="14" spans="2:16" x14ac:dyDescent="0.3">
      <c r="C14" s="50"/>
      <c r="D14" s="57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6" spans="2:16" x14ac:dyDescent="0.3">
      <c r="B16" s="220" t="s">
        <v>373</v>
      </c>
      <c r="C16" s="50" t="e">
        <f>'Dettaglio Piano'!#REF!</f>
        <v>#REF!</v>
      </c>
      <c r="D16" s="51" t="e">
        <f>$C16*D10</f>
        <v>#REF!</v>
      </c>
      <c r="E16" s="51" t="e">
        <f t="shared" ref="E16:O16" si="6">$C16*E10</f>
        <v>#REF!</v>
      </c>
      <c r="F16" s="51" t="e">
        <f t="shared" si="6"/>
        <v>#REF!</v>
      </c>
      <c r="G16" s="51" t="e">
        <f t="shared" si="6"/>
        <v>#REF!</v>
      </c>
      <c r="H16" s="51" t="e">
        <f t="shared" si="6"/>
        <v>#REF!</v>
      </c>
      <c r="I16" s="67" t="e">
        <f t="shared" si="6"/>
        <v>#REF!</v>
      </c>
      <c r="J16" s="51" t="e">
        <f t="shared" si="6"/>
        <v>#REF!</v>
      </c>
      <c r="K16" s="51" t="e">
        <f t="shared" si="6"/>
        <v>#REF!</v>
      </c>
      <c r="L16" s="51" t="e">
        <f t="shared" si="6"/>
        <v>#REF!</v>
      </c>
      <c r="M16" s="51" t="e">
        <f t="shared" si="6"/>
        <v>#REF!</v>
      </c>
      <c r="N16" s="51" t="e">
        <f t="shared" si="6"/>
        <v>#REF!</v>
      </c>
      <c r="O16" s="51" t="e">
        <f t="shared" si="6"/>
        <v>#REF!</v>
      </c>
    </row>
    <row r="17" spans="2:2" x14ac:dyDescent="0.3">
      <c r="B17" s="221"/>
    </row>
  </sheetData>
  <mergeCells count="3">
    <mergeCell ref="B5:B6"/>
    <mergeCell ref="B9:B10"/>
    <mergeCell ref="B16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6</vt:i4>
      </vt:variant>
    </vt:vector>
  </HeadingPairs>
  <TitlesOfParts>
    <vt:vector size="15" baseType="lpstr">
      <vt:lpstr>Totale Pagina Sito</vt:lpstr>
      <vt:lpstr>Riepilogo Piano Sito</vt:lpstr>
      <vt:lpstr>Dettaglio Piano</vt:lpstr>
      <vt:lpstr>Foglio2</vt:lpstr>
      <vt:lpstr>Foglio1</vt:lpstr>
      <vt:lpstr>Foglio5</vt:lpstr>
      <vt:lpstr>Riep Rev a Previsione 2019</vt:lpstr>
      <vt:lpstr>Riep_avanzamento_sett19</vt:lpstr>
      <vt:lpstr>mensilizzazione Piano 19</vt:lpstr>
      <vt:lpstr>'Dettaglio Piano'!Area_stampa</vt:lpstr>
      <vt:lpstr>'Riep Rev a Previsione 2019'!Area_stampa</vt:lpstr>
      <vt:lpstr>Riep_avanzamento_sett19!Area_stampa</vt:lpstr>
      <vt:lpstr>'Riepilogo Piano Sito'!Area_stampa</vt:lpstr>
      <vt:lpstr>'Totale Pagina Sito'!Area_stampa</vt:lpstr>
      <vt:lpstr>'Dettaglio Piano'!Titoli_stampa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BM. Boiardi</dc:creator>
  <cp:lastModifiedBy>Spotti AS Andrea</cp:lastModifiedBy>
  <cp:lastPrinted>2019-10-24T11:21:00Z</cp:lastPrinted>
  <dcterms:created xsi:type="dcterms:W3CDTF">2016-03-25T13:41:59Z</dcterms:created>
  <dcterms:modified xsi:type="dcterms:W3CDTF">2022-06-08T11:47:24Z</dcterms:modified>
</cp:coreProperties>
</file>